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k\Documents\Documents PATRICK\DIVERS\PAC_politique-agricole\PAC_2020\"/>
    </mc:Choice>
  </mc:AlternateContent>
  <xr:revisionPtr revIDLastSave="0" documentId="13_ncr:1_{D1AA22C3-91C8-46C6-A2F3-3774F9F063CB}" xr6:coauthVersionLast="47" xr6:coauthVersionMax="47" xr10:uidLastSave="{00000000-0000-0000-0000-000000000000}"/>
  <bookViews>
    <workbookView xWindow="-110" yWindow="-110" windowWidth="19420" windowHeight="10420" firstSheet="6" activeTab="8" xr2:uid="{41E1DFB6-133A-4CFA-8242-F2396AA06F09}"/>
  </bookViews>
  <sheets>
    <sheet name="BIO_quantile_Vert (2)" sheetId="10" r:id="rId1"/>
    <sheet name="Non_BIO_quantile_Vert (2)" sheetId="11" r:id="rId2"/>
    <sheet name="BIO_quantile_Non_Vert (2)" sheetId="12" r:id="rId3"/>
    <sheet name="Non_BIO_quantile_Non_Vert (2)" sheetId="13" r:id="rId4"/>
    <sheet name="BIO_quantile_BIO_Vert+Non_Vert" sheetId="14" r:id="rId5"/>
    <sheet name="Non_BIO_quantile_Vert+Non_Vert" sheetId="15" r:id="rId6"/>
    <sheet name="BIO_quantile_All_8 (2)" sheetId="16" r:id="rId7"/>
    <sheet name="Non_BIO_quantile_All_8 (2)" sheetId="17" r:id="rId8"/>
    <sheet name="Feuil1" sheetId="1" r:id="rId9"/>
  </sheets>
  <definedNames>
    <definedName name="DonnéesExternes_2" localSheetId="6" hidden="1">'BIO_quantile_All_8 (2)'!$A$1:$A$11</definedName>
    <definedName name="DonnéesExternes_2" localSheetId="4" hidden="1">'BIO_quantile_BIO_Vert+Non_Vert'!$A$1:$A$11</definedName>
    <definedName name="DonnéesExternes_2" localSheetId="2" hidden="1">'BIO_quantile_Non_Vert (2)'!$A$1:$A$11</definedName>
    <definedName name="DonnéesExternes_2" localSheetId="0" hidden="1">'BIO_quantile_Vert (2)'!$A$1:$A$11</definedName>
    <definedName name="DonnéesExternes_2" localSheetId="7" hidden="1">'Non_BIO_quantile_All_8 (2)'!$A$1:$A$11</definedName>
    <definedName name="DonnéesExternes_2" localSheetId="3" hidden="1">'Non_BIO_quantile_Non_Vert (2)'!$A$1:$A$11</definedName>
    <definedName name="DonnéesExternes_2" localSheetId="1" hidden="1">'Non_BIO_quantile_Vert (2)'!$A$1:$A$11</definedName>
    <definedName name="DonnéesExternes_2" localSheetId="5" hidden="1">'Non_BIO_quantile_Vert+Non_Vert'!$A$1:$A$11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B4" i="1"/>
  <c r="C4" i="1"/>
  <c r="D4" i="1"/>
  <c r="E4" i="1"/>
  <c r="F4" i="1"/>
  <c r="G4" i="1"/>
  <c r="I5" i="1"/>
  <c r="B5" i="1"/>
  <c r="C5" i="1"/>
  <c r="D5" i="1"/>
  <c r="E5" i="1"/>
  <c r="F5" i="1"/>
  <c r="G5" i="1"/>
  <c r="I6" i="1"/>
  <c r="B6" i="1"/>
  <c r="C6" i="1"/>
  <c r="D6" i="1"/>
  <c r="E6" i="1"/>
  <c r="F6" i="1"/>
  <c r="G6" i="1"/>
  <c r="I7" i="1"/>
  <c r="B7" i="1"/>
  <c r="C7" i="1"/>
  <c r="D7" i="1"/>
  <c r="E7" i="1"/>
  <c r="F7" i="1"/>
  <c r="G7" i="1"/>
  <c r="I8" i="1"/>
  <c r="B8" i="1"/>
  <c r="C8" i="1"/>
  <c r="D8" i="1"/>
  <c r="E8" i="1"/>
  <c r="F8" i="1"/>
  <c r="G8" i="1"/>
  <c r="I9" i="1"/>
  <c r="B9" i="1"/>
  <c r="C9" i="1"/>
  <c r="D9" i="1"/>
  <c r="E9" i="1"/>
  <c r="F9" i="1"/>
  <c r="G9" i="1"/>
  <c r="I10" i="1"/>
  <c r="B10" i="1"/>
  <c r="C10" i="1"/>
  <c r="D10" i="1"/>
  <c r="E10" i="1"/>
  <c r="F10" i="1"/>
  <c r="G10" i="1"/>
  <c r="I11" i="1"/>
  <c r="B11" i="1"/>
  <c r="C11" i="1"/>
  <c r="D11" i="1"/>
  <c r="E11" i="1"/>
  <c r="F11" i="1"/>
  <c r="G11" i="1"/>
  <c r="G3" i="1"/>
  <c r="F3" i="1"/>
  <c r="E3" i="1"/>
  <c r="D3" i="1"/>
  <c r="C3" i="1"/>
  <c r="B3" i="1"/>
  <c r="I3" i="1"/>
  <c r="H4" i="1"/>
  <c r="H5" i="1"/>
  <c r="H6" i="1"/>
  <c r="H7" i="1"/>
  <c r="H8" i="1"/>
  <c r="H9" i="1"/>
  <c r="H10" i="1"/>
  <c r="H11" i="1"/>
  <c r="H3" i="1"/>
  <c r="A4" i="1"/>
  <c r="A5" i="1" s="1"/>
  <c r="A6" i="1" s="1"/>
  <c r="A7" i="1" s="1"/>
  <c r="A8" i="1" s="1"/>
  <c r="A9" i="1" s="1"/>
  <c r="A10" i="1" s="1"/>
  <c r="A11" i="1" s="1"/>
  <c r="B2" i="17"/>
  <c r="B3" i="17"/>
  <c r="B4" i="17"/>
  <c r="B5" i="17"/>
  <c r="B6" i="17"/>
  <c r="B7" i="17"/>
  <c r="B8" i="17"/>
  <c r="B9" i="17"/>
  <c r="B10" i="17"/>
  <c r="B11" i="17"/>
  <c r="B2" i="16"/>
  <c r="B3" i="16"/>
  <c r="B4" i="16"/>
  <c r="B5" i="16"/>
  <c r="B6" i="16"/>
  <c r="B7" i="16"/>
  <c r="B8" i="16"/>
  <c r="B9" i="16"/>
  <c r="B10" i="16"/>
  <c r="B11" i="16"/>
  <c r="B2" i="15"/>
  <c r="B3" i="15"/>
  <c r="B4" i="15"/>
  <c r="B5" i="15"/>
  <c r="B6" i="15"/>
  <c r="B7" i="15"/>
  <c r="B8" i="15"/>
  <c r="B9" i="15"/>
  <c r="B10" i="15"/>
  <c r="B11" i="15"/>
  <c r="B2" i="14"/>
  <c r="B3" i="14"/>
  <c r="B4" i="14"/>
  <c r="B5" i="14"/>
  <c r="B6" i="14"/>
  <c r="B7" i="14"/>
  <c r="B8" i="14"/>
  <c r="B9" i="14"/>
  <c r="B10" i="14"/>
  <c r="B11" i="14"/>
  <c r="B2" i="13"/>
  <c r="B3" i="13"/>
  <c r="B4" i="13"/>
  <c r="B5" i="13"/>
  <c r="B6" i="13"/>
  <c r="B7" i="13"/>
  <c r="B8" i="13"/>
  <c r="B9" i="13"/>
  <c r="B10" i="13"/>
  <c r="B11" i="13"/>
  <c r="B2" i="12"/>
  <c r="B3" i="12"/>
  <c r="B4" i="12"/>
  <c r="B5" i="12"/>
  <c r="B6" i="12"/>
  <c r="B7" i="12"/>
  <c r="B8" i="12"/>
  <c r="B9" i="12"/>
  <c r="B10" i="12"/>
  <c r="B11" i="12"/>
  <c r="B2" i="11"/>
  <c r="B3" i="11"/>
  <c r="B4" i="11"/>
  <c r="B5" i="11"/>
  <c r="B6" i="11"/>
  <c r="B7" i="11"/>
  <c r="B8" i="11"/>
  <c r="B9" i="11"/>
  <c r="B10" i="11"/>
  <c r="B11" i="11"/>
  <c r="B2" i="10"/>
  <c r="B3" i="10"/>
  <c r="B4" i="10"/>
  <c r="B5" i="10"/>
  <c r="B6" i="10"/>
  <c r="B7" i="10"/>
  <c r="B8" i="10"/>
  <c r="B9" i="10"/>
  <c r="B10" i="10"/>
  <c r="B11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09F8CB0-8E67-4672-AFB1-BF9E0825EA02}" keepAlive="1" name="Requête - BIO_quantile_All_8" description="Connexion à la requête « BIO_quantile_All_8 » dans le classeur." type="5" refreshedVersion="0" background="1">
    <dbPr connection="Provider=Microsoft.Mashup.OleDb.1;Data Source=$Workbook$;Location=BIO_quantile_All_8;Extended Properties=&quot;&quot;" command="SELECT * FROM [BIO_quantile_All_8]"/>
  </connection>
  <connection id="2" xr16:uid="{9281849C-100B-4FBD-8B24-8B3C1709ECA6}" keepAlive="1" name="Requête - BIO_quantile_All_8 (2)" description="Connexion à la requête « BIO_quantile_All_8 (2) » dans le classeur." type="5" refreshedVersion="7" background="1" saveData="1">
    <dbPr connection="Provider=Microsoft.Mashup.OleDb.1;Data Source=$Workbook$;Location=&quot;BIO_quantile_All_8 (2)&quot;;Extended Properties=&quot;&quot;" command="SELECT * FROM [BIO_quantile_All_8 (2)]"/>
  </connection>
  <connection id="3" xr16:uid="{748E781A-2FFA-4DB5-84D6-BD8E268E15D8}" keepAlive="1" name="Requête - BIO_quantile_BIO_Vert+Non_Vert" description="Connexion à la requête « BIO_quantile_BIO_Vert+Non_Vert » dans le classeur." type="5" refreshedVersion="7" background="1" saveData="1">
    <dbPr connection="Provider=Microsoft.Mashup.OleDb.1;Data Source=$Workbook$;Location=BIO_quantile_BIO_Vert+Non_Vert;Extended Properties=&quot;&quot;" command="SELECT * FROM [BIO_quantile_BIO_Vert+Non_Vert]"/>
  </connection>
  <connection id="4" xr16:uid="{B7A27121-694B-4239-A6BA-391A8022FB7E}" keepAlive="1" name="Requête - BIO_quantile_Non_Vert" description="Connexion à la requête « BIO_quantile_Non_Vert » dans le classeur." type="5" refreshedVersion="0" background="1">
    <dbPr connection="Provider=Microsoft.Mashup.OleDb.1;Data Source=$Workbook$;Location=BIO_quantile_Non_Vert;Extended Properties=&quot;&quot;" command="SELECT * FROM [BIO_quantile_Non_Vert]"/>
  </connection>
  <connection id="5" xr16:uid="{0C2AE9E1-3F5C-4D50-AA77-4DA30AD110B2}" keepAlive="1" name="Requête - BIO_quantile_Non_Vert (2)" description="Connexion à la requête « BIO_quantile_Non_Vert (2) » dans le classeur." type="5" refreshedVersion="7" background="1" saveData="1">
    <dbPr connection="Provider=Microsoft.Mashup.OleDb.1;Data Source=$Workbook$;Location=&quot;BIO_quantile_Non_Vert (2)&quot;;Extended Properties=&quot;&quot;" command="SELECT * FROM [BIO_quantile_Non_Vert (2)]"/>
  </connection>
  <connection id="6" xr16:uid="{0885BD1E-D934-46EA-BDAE-9A980DF5528D}" keepAlive="1" name="Requête - BIO_quantile_Vert" description="Connexion à la requête « BIO_quantile_Vert » dans le classeur." type="5" refreshedVersion="0" background="1">
    <dbPr connection="Provider=Microsoft.Mashup.OleDb.1;Data Source=$Workbook$;Location=BIO_quantile_Vert;Extended Properties=&quot;&quot;" command="SELECT * FROM [BIO_quantile_Vert]"/>
  </connection>
  <connection id="7" xr16:uid="{17A90D9A-1207-43B1-9BE2-9731F4CECC26}" keepAlive="1" name="Requête - BIO_quantile_Vert (2)" description="Connexion à la requête « BIO_quantile_Vert (2) » dans le classeur." type="5" refreshedVersion="7" background="1" saveData="1">
    <dbPr connection="Provider=Microsoft.Mashup.OleDb.1;Data Source=$Workbook$;Location=&quot;BIO_quantile_Vert (2)&quot;;Extended Properties=&quot;&quot;" command="SELECT * FROM [BIO_quantile_Vert (2)]"/>
  </connection>
  <connection id="8" xr16:uid="{EC1F60BA-543A-485A-87C0-5727FCC0A0D1}" keepAlive="1" name="Requête - Non_BIO_quantile_All_8" description="Connexion à la requête « Non_BIO_quantile_All_8 » dans le classeur." type="5" refreshedVersion="0" background="1">
    <dbPr connection="Provider=Microsoft.Mashup.OleDb.1;Data Source=$Workbook$;Location=Non_BIO_quantile_All_8;Extended Properties=&quot;&quot;" command="SELECT * FROM [Non_BIO_quantile_All_8]"/>
  </connection>
  <connection id="9" xr16:uid="{E416E44A-1560-4E87-B492-930F5DF38F20}" keepAlive="1" name="Requête - Non_BIO_quantile_All_8 (2)" description="Connexion à la requête « Non_BIO_quantile_All_8 (2) » dans le classeur." type="5" refreshedVersion="7" background="1" saveData="1">
    <dbPr connection="Provider=Microsoft.Mashup.OleDb.1;Data Source=$Workbook$;Location=&quot;Non_BIO_quantile_All_8 (2)&quot;;Extended Properties=&quot;&quot;" command="SELECT * FROM [Non_BIO_quantile_All_8 (2)]"/>
  </connection>
  <connection id="10" xr16:uid="{6BEE8B3E-9D76-41AC-B70B-305DAFDD74AD}" keepAlive="1" name="Requête - Non_BIO_quantile_Non_Vert" description="Connexion à la requête « Non_BIO_quantile_Non_Vert » dans le classeur." type="5" refreshedVersion="0" background="1">
    <dbPr connection="Provider=Microsoft.Mashup.OleDb.1;Data Source=$Workbook$;Location=Non_BIO_quantile_Non_Vert;Extended Properties=&quot;&quot;" command="SELECT * FROM [Non_BIO_quantile_Non_Vert]"/>
  </connection>
  <connection id="11" xr16:uid="{4D76448C-0D80-46DB-BC44-A0962BD84DF2}" keepAlive="1" name="Requête - Non_BIO_quantile_Non_Vert (2)" description="Connexion à la requête « Non_BIO_quantile_Non_Vert (2) » dans le classeur." type="5" refreshedVersion="7" background="1" saveData="1">
    <dbPr connection="Provider=Microsoft.Mashup.OleDb.1;Data Source=$Workbook$;Location=&quot;Non_BIO_quantile_Non_Vert (2)&quot;;Extended Properties=&quot;&quot;" command="SELECT * FROM [Non_BIO_quantile_Non_Vert (2)]"/>
  </connection>
  <connection id="12" xr16:uid="{184EEFB5-E9DC-4BBB-8643-9DEAF1A229DF}" keepAlive="1" name="Requête - Non_BIO_quantile_Vert" description="Connexion à la requête « Non_BIO_quantile_Vert » dans le classeur." type="5" refreshedVersion="0" background="1">
    <dbPr connection="Provider=Microsoft.Mashup.OleDb.1;Data Source=$Workbook$;Location=Non_BIO_quantile_Vert;Extended Properties=&quot;&quot;" command="SELECT * FROM [Non_BIO_quantile_Vert]"/>
  </connection>
  <connection id="13" xr16:uid="{3CCF040A-2301-45B8-9BEE-939F87B72B1D}" keepAlive="1" name="Requête - Non_BIO_quantile_Vert (2)" description="Connexion à la requête « Non_BIO_quantile_Vert (2) » dans le classeur." type="5" refreshedVersion="7" background="1" saveData="1">
    <dbPr connection="Provider=Microsoft.Mashup.OleDb.1;Data Source=$Workbook$;Location=&quot;Non_BIO_quantile_Vert (2)&quot;;Extended Properties=&quot;&quot;" command="SELECT * FROM [Non_BIO_quantile_Vert (2)]"/>
  </connection>
  <connection id="14" xr16:uid="{0D9D7DD3-2123-4DC5-9552-1C6B0A8EBF2E}" keepAlive="1" name="Requête - Non_BIO_quantile_Vert+Non_Vert" description="Connexion à la requête « Non_BIO_quantile_Vert+Non_Vert » dans le classeur." type="5" refreshedVersion="7" background="1" saveData="1">
    <dbPr connection="Provider=Microsoft.Mashup.OleDb.1;Data Source=$Workbook$;Location=Non_BIO_quantile_Vert+Non_Vert;Extended Properties=&quot;&quot;" command="SELECT * FROM [Non_BIO_quantile_Vert+Non_Vert]"/>
  </connection>
  <connection id="15" xr16:uid="{B1CB1B08-79C7-4C69-AB76-55D7D16B688C}" keepAlive="1" name="Requête - quantile_BIO_Vert+Non_Vert" description="Connexion à la requête « quantile_BIO_Vert+Non_Vert » dans le classeur." type="5" refreshedVersion="0" background="1">
    <dbPr connection="Provider=Microsoft.Mashup.OleDb.1;Data Source=$Workbook$;Location=quantile_BIO_Vert+Non_Vert;Extended Properties=&quot;&quot;" command="SELECT * FROM [quantile_BIO_Vert+Non_Vert]"/>
  </connection>
  <connection id="16" xr16:uid="{4E5DDFB9-3F5C-4529-8157-2EA8C1F7CDF7}" keepAlive="1" name="Requête - quantile_Non_vert_Vert+Non_Vert" description="Connexion à la requête « quantile_Non_vert_Vert+Non_Vert » dans le classeur." type="5" refreshedVersion="0" background="1">
    <dbPr connection="Provider=Microsoft.Mashup.OleDb.1;Data Source=$Workbook$;Location=quantile_Non_vert_Vert+Non_Vert;Extended Properties=&quot;&quot;" command="SELECT * FROM [quantile_Non_vert_Vert+Non_Vert]"/>
  </connection>
</connections>
</file>

<file path=xl/sharedStrings.xml><?xml version="1.0" encoding="utf-8"?>
<sst xmlns="http://schemas.openxmlformats.org/spreadsheetml/2006/main" count="108" uniqueCount="81">
  <si>
    <t>Column1</t>
  </si>
  <si>
    <t>Column2</t>
  </si>
  <si>
    <t>x</t>
  </si>
  <si>
    <t>10% 2009,887</t>
  </si>
  <si>
    <t>20% 3711,308</t>
  </si>
  <si>
    <t>30% 5940,915</t>
  </si>
  <si>
    <t>40% 8790,074</t>
  </si>
  <si>
    <t>50% 12027,83</t>
  </si>
  <si>
    <t>60% 15988,92</t>
  </si>
  <si>
    <t>70% 20666,838</t>
  </si>
  <si>
    <t>80% 27031,668</t>
  </si>
  <si>
    <t>90% 38773,46</t>
  </si>
  <si>
    <t>10% 900,31</t>
  </si>
  <si>
    <t>20% 1929,46</t>
  </si>
  <si>
    <t>30% 3203,12</t>
  </si>
  <si>
    <t>40% 4537,15</t>
  </si>
  <si>
    <t>50% 6004,58</t>
  </si>
  <si>
    <t>60% 7694,57000000001</t>
  </si>
  <si>
    <t>70% 9780,41000000001</t>
  </si>
  <si>
    <t>80% 12683,38</t>
  </si>
  <si>
    <t>90% 17618,15</t>
  </si>
  <si>
    <t>10% 0</t>
  </si>
  <si>
    <t>20% 1163,448</t>
  </si>
  <si>
    <t>30% 2859,248</t>
  </si>
  <si>
    <t>40% 5267,532</t>
  </si>
  <si>
    <t>50% 7934,885</t>
  </si>
  <si>
    <t>60% 10191,864</t>
  </si>
  <si>
    <t>70% 12940,991</t>
  </si>
  <si>
    <t>80% 16662,3</t>
  </si>
  <si>
    <t>90% 22547,866</t>
  </si>
  <si>
    <t>10% 1905,5</t>
  </si>
  <si>
    <t>20% 3896,91</t>
  </si>
  <si>
    <t>30% 6319,07</t>
  </si>
  <si>
    <t>40% 8624,73</t>
  </si>
  <si>
    <t>50% 10622,96</t>
  </si>
  <si>
    <t>60% 12965,8</t>
  </si>
  <si>
    <t>70% 15896,915</t>
  </si>
  <si>
    <t>80% 19740,1</t>
  </si>
  <si>
    <t>90% 26113,825</t>
  </si>
  <si>
    <t>10% 2786,652</t>
  </si>
  <si>
    <t>20% 5487,358</t>
  </si>
  <si>
    <t>30% 9397,731</t>
  </si>
  <si>
    <t>40% 14540,708</t>
  </si>
  <si>
    <t>50% 20258,94</t>
  </si>
  <si>
    <t>60% 26665,384</t>
  </si>
  <si>
    <t>70% 33959,55</t>
  </si>
  <si>
    <t>80% 43573,218</t>
  </si>
  <si>
    <t>90% 60796,488</t>
  </si>
  <si>
    <t>10% 2865,92</t>
  </si>
  <si>
    <t>20% 5927,37</t>
  </si>
  <si>
    <t>30% 9645,485</t>
  </si>
  <si>
    <t>40% 13267,41</t>
  </si>
  <si>
    <t>50% 16818,215</t>
  </si>
  <si>
    <t>60% 20919,47</t>
  </si>
  <si>
    <t>70% 25904,695</t>
  </si>
  <si>
    <t>80% 32513,86</t>
  </si>
  <si>
    <t>90% 43658,965</t>
  </si>
  <si>
    <t>10% 3064,104</t>
  </si>
  <si>
    <t>20% 6474,146</t>
  </si>
  <si>
    <t>30% 11690,291</t>
  </si>
  <si>
    <t>40% 18955,468</t>
  </si>
  <si>
    <t>50% 26807,99</t>
  </si>
  <si>
    <t>60% 35287,888</t>
  </si>
  <si>
    <t>70% 44891,4</t>
  </si>
  <si>
    <t>80% 57965,668</t>
  </si>
  <si>
    <t>90% 81269,297</t>
  </si>
  <si>
    <t>10% 3395,93</t>
  </si>
  <si>
    <t>20% 7592,55</t>
  </si>
  <si>
    <t>30% 12779,175</t>
  </si>
  <si>
    <t>40% 17807,94</t>
  </si>
  <si>
    <t>50% 23117,88</t>
  </si>
  <si>
    <t>60% 28973,12</t>
  </si>
  <si>
    <t>70% 35655,09</t>
  </si>
  <si>
    <t>80% 44768,32</t>
  </si>
  <si>
    <t>90% 61180,32</t>
  </si>
  <si>
    <t>All-8</t>
  </si>
  <si>
    <t>Vert</t>
  </si>
  <si>
    <t>Non-Vert</t>
  </si>
  <si>
    <t>Vert + Non-Vert</t>
  </si>
  <si>
    <t>Non_BIO
(270447 bénéficiaires)</t>
  </si>
  <si>
    <t>BIO
(25292 bénéficiaires)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</si>
</sst>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9" fontId="0" fillId="0" borderId="0" xfId="0" applyNumberFormat="1"/>
    <xf numFmtId="0" fontId="0" fillId="0" borderId="0" xfId="0" applyAlignment="1"/>
    <xf numFmtId="16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1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00FF99"/>
      <color rgb="FF00FF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Quantiles de distribution des aides PAC (2020)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Feuil1!$B$1:$B$2</c:f>
              <c:strCache>
                <c:ptCount val="2"/>
                <c:pt idx="0">
                  <c:v>Vert</c:v>
                </c:pt>
                <c:pt idx="1">
                  <c:v>Non_BIO
(270447 bénéficiaires)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Feuil1!$A$3:$A$11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</c:numCache>
            </c:numRef>
          </c:cat>
          <c:val>
            <c:numRef>
              <c:f>Feuil1!$B$3:$B$11</c:f>
              <c:numCache>
                <c:formatCode>#\ ##0\ "€"</c:formatCode>
                <c:ptCount val="9"/>
                <c:pt idx="0">
                  <c:v>900.31</c:v>
                </c:pt>
                <c:pt idx="1">
                  <c:v>1929.46</c:v>
                </c:pt>
                <c:pt idx="2">
                  <c:v>3203.12</c:v>
                </c:pt>
                <c:pt idx="3">
                  <c:v>4537.1499999999996</c:v>
                </c:pt>
                <c:pt idx="4">
                  <c:v>6004.58</c:v>
                </c:pt>
                <c:pt idx="5">
                  <c:v>7694.57</c:v>
                </c:pt>
                <c:pt idx="6">
                  <c:v>9780.41</c:v>
                </c:pt>
                <c:pt idx="7">
                  <c:v>12683.38</c:v>
                </c:pt>
                <c:pt idx="8">
                  <c:v>17618.150000000001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B3-4C5A-89B7-43F2158172B0}"/>
            </c:ext>
          </c:extLst>
        </c:ser>
        <c:ser>
          <c:idx val="1"/>
          <c:order val="1"/>
          <c:tx>
            <c:strRef>
              <c:f>Feuil1!$C$1:$C$2</c:f>
              <c:strCache>
                <c:ptCount val="2"/>
                <c:pt idx="0">
                  <c:v>Vert</c:v>
                </c:pt>
                <c:pt idx="1">
                  <c:v>BIO
(25292 bénéficiaires)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Feuil1!$A$3:$A$11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</c:numCache>
            </c:numRef>
          </c:cat>
          <c:val>
            <c:numRef>
              <c:f>Feuil1!$C$3:$C$11</c:f>
              <c:numCache>
                <c:formatCode>#\ ##0\ "€"</c:formatCode>
                <c:ptCount val="9"/>
                <c:pt idx="0">
                  <c:v>2009.8869999999999</c:v>
                </c:pt>
                <c:pt idx="1">
                  <c:v>3711.308</c:v>
                </c:pt>
                <c:pt idx="2">
                  <c:v>5940.915</c:v>
                </c:pt>
                <c:pt idx="3">
                  <c:v>8790.0740000000005</c:v>
                </c:pt>
                <c:pt idx="4">
                  <c:v>12027.83</c:v>
                </c:pt>
                <c:pt idx="5">
                  <c:v>15988.92</c:v>
                </c:pt>
                <c:pt idx="6">
                  <c:v>20666.838</c:v>
                </c:pt>
                <c:pt idx="7">
                  <c:v>27031.668000000001</c:v>
                </c:pt>
                <c:pt idx="8">
                  <c:v>38773.46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B3-4C5A-89B7-43F2158172B0}"/>
            </c:ext>
          </c:extLst>
        </c:ser>
        <c:ser>
          <c:idx val="2"/>
          <c:order val="2"/>
          <c:tx>
            <c:strRef>
              <c:f>Feuil1!$D$1:$D$2</c:f>
              <c:strCache>
                <c:ptCount val="2"/>
                <c:pt idx="0">
                  <c:v>Non-Vert</c:v>
                </c:pt>
                <c:pt idx="1">
                  <c:v>Non_BIO
(270447 bénéficiaires)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Feuil1!$A$3:$A$11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</c:numCache>
            </c:numRef>
          </c:cat>
          <c:val>
            <c:numRef>
              <c:f>Feuil1!$D$3:$D$11</c:f>
              <c:numCache>
                <c:formatCode>#\ ##0\ "€"</c:formatCode>
                <c:ptCount val="9"/>
                <c:pt idx="0">
                  <c:v>1905.5</c:v>
                </c:pt>
                <c:pt idx="1">
                  <c:v>3896.91</c:v>
                </c:pt>
                <c:pt idx="2">
                  <c:v>6319.07</c:v>
                </c:pt>
                <c:pt idx="3">
                  <c:v>8624.73</c:v>
                </c:pt>
                <c:pt idx="4">
                  <c:v>10622.96</c:v>
                </c:pt>
                <c:pt idx="5">
                  <c:v>12965.8</c:v>
                </c:pt>
                <c:pt idx="6">
                  <c:v>15896.915000000001</c:v>
                </c:pt>
                <c:pt idx="7">
                  <c:v>19740.099999999999</c:v>
                </c:pt>
                <c:pt idx="8">
                  <c:v>26113.825000000001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B3-4C5A-89B7-43F2158172B0}"/>
            </c:ext>
          </c:extLst>
        </c:ser>
        <c:ser>
          <c:idx val="3"/>
          <c:order val="3"/>
          <c:tx>
            <c:strRef>
              <c:f>Feuil1!$E$1:$E$2</c:f>
              <c:strCache>
                <c:ptCount val="2"/>
                <c:pt idx="0">
                  <c:v>Non-Vert</c:v>
                </c:pt>
                <c:pt idx="1">
                  <c:v>BIO
(25292 bénéficiaires)</c:v>
                </c:pt>
              </c:strCache>
            </c:strRef>
          </c:tx>
          <c:spPr>
            <a:solidFill>
              <a:srgbClr val="00FF99"/>
            </a:solidFill>
            <a:ln>
              <a:noFill/>
            </a:ln>
            <a:effectLst/>
          </c:spPr>
          <c:invertIfNegative val="0"/>
          <c:cat>
            <c:numRef>
              <c:f>Feuil1!$A$3:$A$11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</c:numCache>
            </c:numRef>
          </c:cat>
          <c:val>
            <c:numRef>
              <c:f>Feuil1!$E$3:$E$11</c:f>
              <c:numCache>
                <c:formatCode>#\ ##0\ "€"</c:formatCode>
                <c:ptCount val="9"/>
                <c:pt idx="0">
                  <c:v>0</c:v>
                </c:pt>
                <c:pt idx="1">
                  <c:v>1163.4480000000001</c:v>
                </c:pt>
                <c:pt idx="2">
                  <c:v>2859.248</c:v>
                </c:pt>
                <c:pt idx="3">
                  <c:v>5267.5320000000002</c:v>
                </c:pt>
                <c:pt idx="4">
                  <c:v>7934.8850000000002</c:v>
                </c:pt>
                <c:pt idx="5">
                  <c:v>10191.864</c:v>
                </c:pt>
                <c:pt idx="6">
                  <c:v>12940.991</c:v>
                </c:pt>
                <c:pt idx="7">
                  <c:v>16662.3</c:v>
                </c:pt>
                <c:pt idx="8">
                  <c:v>22547.866000000002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B3-4C5A-89B7-43F2158172B0}"/>
            </c:ext>
          </c:extLst>
        </c:ser>
        <c:ser>
          <c:idx val="4"/>
          <c:order val="4"/>
          <c:tx>
            <c:strRef>
              <c:f>Feuil1!$F$1:$F$2</c:f>
              <c:strCache>
                <c:ptCount val="2"/>
                <c:pt idx="0">
                  <c:v>Vert + Non-Vert</c:v>
                </c:pt>
                <c:pt idx="1">
                  <c:v>Non_BIO
(270447 bénéficiaires)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Feuil1!$A$3:$A$11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</c:numCache>
            </c:numRef>
          </c:cat>
          <c:val>
            <c:numRef>
              <c:f>Feuil1!$F$3:$F$11</c:f>
              <c:numCache>
                <c:formatCode>#\ ##0\ "€"</c:formatCode>
                <c:ptCount val="9"/>
                <c:pt idx="0">
                  <c:v>2865.92</c:v>
                </c:pt>
                <c:pt idx="1">
                  <c:v>5927.37</c:v>
                </c:pt>
                <c:pt idx="2">
                  <c:v>9645.4850000000006</c:v>
                </c:pt>
                <c:pt idx="3">
                  <c:v>13267.41</c:v>
                </c:pt>
                <c:pt idx="4">
                  <c:v>16818.215</c:v>
                </c:pt>
                <c:pt idx="5">
                  <c:v>20919.47</c:v>
                </c:pt>
                <c:pt idx="6">
                  <c:v>25904.695</c:v>
                </c:pt>
                <c:pt idx="7">
                  <c:v>32513.86</c:v>
                </c:pt>
                <c:pt idx="8">
                  <c:v>43658.964999999997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B3-4C5A-89B7-43F2158172B0}"/>
            </c:ext>
          </c:extLst>
        </c:ser>
        <c:ser>
          <c:idx val="5"/>
          <c:order val="5"/>
          <c:tx>
            <c:strRef>
              <c:f>Feuil1!$G$1:$G$2</c:f>
              <c:strCache>
                <c:ptCount val="2"/>
                <c:pt idx="0">
                  <c:v>Vert + Non-Vert</c:v>
                </c:pt>
                <c:pt idx="1">
                  <c:v>BIO
(25292 bénéficiaires)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Feuil1!$A$3:$A$11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</c:numCache>
            </c:numRef>
          </c:cat>
          <c:val>
            <c:numRef>
              <c:f>Feuil1!$G$3:$G$11</c:f>
              <c:numCache>
                <c:formatCode>#\ ##0\ "€"</c:formatCode>
                <c:ptCount val="9"/>
                <c:pt idx="0">
                  <c:v>2786.652</c:v>
                </c:pt>
                <c:pt idx="1">
                  <c:v>5487.3580000000002</c:v>
                </c:pt>
                <c:pt idx="2">
                  <c:v>9397.7309999999998</c:v>
                </c:pt>
                <c:pt idx="3">
                  <c:v>14540.708000000001</c:v>
                </c:pt>
                <c:pt idx="4">
                  <c:v>20258.939999999999</c:v>
                </c:pt>
                <c:pt idx="5">
                  <c:v>26665.383999999998</c:v>
                </c:pt>
                <c:pt idx="6">
                  <c:v>33959.550000000003</c:v>
                </c:pt>
                <c:pt idx="7">
                  <c:v>43573.218000000001</c:v>
                </c:pt>
                <c:pt idx="8">
                  <c:v>60796.487999999998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B3-4C5A-89B7-43F2158172B0}"/>
            </c:ext>
          </c:extLst>
        </c:ser>
        <c:ser>
          <c:idx val="6"/>
          <c:order val="6"/>
          <c:tx>
            <c:strRef>
              <c:f>Feuil1!$H$1:$H$2</c:f>
              <c:strCache>
                <c:ptCount val="2"/>
                <c:pt idx="0">
                  <c:v>All-8</c:v>
                </c:pt>
                <c:pt idx="1">
                  <c:v>Non_BIO
(270447 bénéficiaires)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Feuil1!$A$3:$A$11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</c:numCache>
            </c:numRef>
          </c:cat>
          <c:val>
            <c:numRef>
              <c:f>Feuil1!$H$3:$H$11</c:f>
              <c:numCache>
                <c:formatCode>#\ ##0\ "€"</c:formatCode>
                <c:ptCount val="9"/>
                <c:pt idx="0">
                  <c:v>3395.93</c:v>
                </c:pt>
                <c:pt idx="1">
                  <c:v>7592.55</c:v>
                </c:pt>
                <c:pt idx="2">
                  <c:v>12779.174999999999</c:v>
                </c:pt>
                <c:pt idx="3">
                  <c:v>17807.939999999999</c:v>
                </c:pt>
                <c:pt idx="4">
                  <c:v>23117.88</c:v>
                </c:pt>
                <c:pt idx="5">
                  <c:v>28973.119999999999</c:v>
                </c:pt>
                <c:pt idx="6">
                  <c:v>35655.089999999997</c:v>
                </c:pt>
                <c:pt idx="7">
                  <c:v>44768.32</c:v>
                </c:pt>
                <c:pt idx="8">
                  <c:v>61180.32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2B3-4C5A-89B7-43F2158172B0}"/>
            </c:ext>
          </c:extLst>
        </c:ser>
        <c:ser>
          <c:idx val="7"/>
          <c:order val="7"/>
          <c:tx>
            <c:strRef>
              <c:f>Feuil1!$I$1:$I$2</c:f>
              <c:strCache>
                <c:ptCount val="2"/>
                <c:pt idx="0">
                  <c:v>All-8</c:v>
                </c:pt>
                <c:pt idx="1">
                  <c:v>BIO
(25292 bénéficiaires)</c:v>
                </c:pt>
              </c:strCache>
            </c:strRef>
          </c:tx>
          <c:spPr>
            <a:solidFill>
              <a:srgbClr val="009900"/>
            </a:solidFill>
            <a:ln>
              <a:noFill/>
            </a:ln>
            <a:effectLst/>
          </c:spPr>
          <c:invertIfNegative val="0"/>
          <c:cat>
            <c:numRef>
              <c:f>Feuil1!$A$3:$A$11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</c:numCache>
            </c:numRef>
          </c:cat>
          <c:val>
            <c:numRef>
              <c:f>Feuil1!$I$3:$I$11</c:f>
              <c:numCache>
                <c:formatCode>#\ ##0\ "€"</c:formatCode>
                <c:ptCount val="9"/>
                <c:pt idx="0">
                  <c:v>3064.1039999999998</c:v>
                </c:pt>
                <c:pt idx="1">
                  <c:v>6474.1459999999997</c:v>
                </c:pt>
                <c:pt idx="2">
                  <c:v>11690.290999999999</c:v>
                </c:pt>
                <c:pt idx="3">
                  <c:v>18955.468000000001</c:v>
                </c:pt>
                <c:pt idx="4">
                  <c:v>26807.99</c:v>
                </c:pt>
                <c:pt idx="5">
                  <c:v>35287.887999999999</c:v>
                </c:pt>
                <c:pt idx="6">
                  <c:v>44891.4</c:v>
                </c:pt>
                <c:pt idx="7">
                  <c:v>57965.667999999998</c:v>
                </c:pt>
                <c:pt idx="8">
                  <c:v>81269.297000000006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2B3-4C5A-89B7-43F215817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6072336"/>
        <c:axId val="1496070040"/>
      </c:barChart>
      <c:catAx>
        <c:axId val="1496072336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96070040"/>
        <c:crosses val="autoZero"/>
        <c:auto val="1"/>
        <c:lblAlgn val="ctr"/>
        <c:lblOffset val="100"/>
        <c:noMultiLvlLbl val="0"/>
      </c:catAx>
      <c:valAx>
        <c:axId val="149607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9607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482600</xdr:colOff>
      <xdr:row>13</xdr:row>
      <xdr:rowOff>117475</xdr:rowOff>
    </xdr:from>
    <xdr:to>
      <xdr:col>8</xdr:col>
      <xdr:colOff>482600</xdr:colOff>
      <xdr:row>28</xdr:row>
      <xdr:rowOff>98425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52B1FA3A-092F-48CD-B27C-C4726C42A8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7" xr16:uid="{FE031471-1F82-4374-AA44-DFD6FB5F5F1B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13" xr16:uid="{CA552AFC-4FD6-4801-91CD-7CD39F7D6269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5" xr16:uid="{8F4EFA29-C1A5-441E-8A93-4DFED6FD584E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11" xr16:uid="{F3729F9F-61E6-4C52-841B-C854E4EE4D1A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3" xr16:uid="{D1A485B3-A8A5-44F7-A958-15B96CB28247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14" xr16:uid="{17C72EBE-CC2F-4FD5-8D4C-C3605574C02B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2" xr16:uid="{98E461FE-6F29-46C1-8592-6D3A801C9868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9" xr16:uid="{36041490-907D-4F6D-9BA6-5F083735AAAE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06D2C18-D83E-4E78-9AC2-AE3178C92E6C}" name="BIO_quantile_Vert__2" displayName="BIO_quantile_Vert__2" ref="A1:B11" tableType="queryTable" totalsRowShown="0">
  <autoFilter ref="A1:B11" xr:uid="{106D2C18-D83E-4E78-9AC2-AE3178C92E6C}"/>
  <tableColumns count="2">
    <tableColumn id="1" xr3:uid="{4341235A-7CD4-411C-A39B-A49CA683457F}" uniqueName="1" name="Column1" queryTableFieldId="1" dataDxfId="15"/>
    <tableColumn id="2" xr3:uid="{136EC1A7-25F6-47CC-AC77-02C5873CB721}" uniqueName="2" name="Column2" queryTableFieldId="2" dataDxfId="14">
      <calculatedColumnFormula>MID(BIO_quantile_Vert__2[[#This Row],[Column1]],5,10)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4E04711-85D6-47E6-84E2-CD79B39ABD39}" name="Non_BIO_quantile_Vert__2" displayName="Non_BIO_quantile_Vert__2" ref="A1:B11" tableType="queryTable" totalsRowShown="0">
  <autoFilter ref="A1:B11" xr:uid="{F4E04711-85D6-47E6-84E2-CD79B39ABD39}"/>
  <tableColumns count="2">
    <tableColumn id="1" xr3:uid="{C98BFCFE-D7F1-4959-8A62-07BEB2AF9F8E}" uniqueName="1" name="Column1" queryTableFieldId="1" dataDxfId="13"/>
    <tableColumn id="2" xr3:uid="{63F81264-37B1-459B-94CC-64EBB8B2FD84}" uniqueName="2" name="Column2" queryTableFieldId="2" dataDxfId="12">
      <calculatedColumnFormula>MID(Non_BIO_quantile_Vert__2[[#This Row],[Column1]],5,10)</calculatedColumnFormula>
    </tableColumn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546483F-1BA8-4FA7-BD0F-CC9D1EB50444}" name="BIO_quantile_Non_Vert__2" displayName="BIO_quantile_Non_Vert__2" ref="A1:B11" tableType="queryTable" totalsRowShown="0">
  <autoFilter ref="A1:B11" xr:uid="{8546483F-1BA8-4FA7-BD0F-CC9D1EB50444}"/>
  <tableColumns count="2">
    <tableColumn id="1" xr3:uid="{07A63337-CE5B-4520-AE43-FD533D0DFCA0}" uniqueName="1" name="Column1" queryTableFieldId="1" dataDxfId="11"/>
    <tableColumn id="2" xr3:uid="{DFA5593A-B9D1-42D2-BC54-924FD3657E00}" uniqueName="2" name="Column2" queryTableFieldId="2" dataDxfId="10">
      <calculatedColumnFormula>MID(BIO_quantile_Non_Vert__2[[#This Row],[Column1]],5,10)</calculatedColumnFormula>
    </tableColumn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5833275A-7A0A-4518-B113-C35C74F9A154}" name="Non_BIO_quantile_Non_Vert__2" displayName="Non_BIO_quantile_Non_Vert__2" ref="A1:B11" tableType="queryTable" totalsRowShown="0">
  <autoFilter ref="A1:B11" xr:uid="{5833275A-7A0A-4518-B113-C35C74F9A154}"/>
  <tableColumns count="2">
    <tableColumn id="1" xr3:uid="{9071EF59-F4C7-4A34-AB6D-66CAFF35F9B2}" uniqueName="1" name="Column1" queryTableFieldId="1" dataDxfId="9"/>
    <tableColumn id="2" xr3:uid="{403D25CE-A1F2-4C8B-800C-9750EAE8C254}" uniqueName="2" name="Column2" queryTableFieldId="2" dataDxfId="8">
      <calculatedColumnFormula>MID(Non_BIO_quantile_Non_Vert__2[[#This Row],[Column1]],5,10)</calculatedColumnFormula>
    </tableColumn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AD35B9F-5BA0-4C46-BF75-C4312FF992D7}" name="BIO_quantile_BIO_Vert_Non_Vert" displayName="BIO_quantile_BIO_Vert_Non_Vert" ref="A1:B11" tableType="queryTable" totalsRowShown="0">
  <autoFilter ref="A1:B11" xr:uid="{3AD35B9F-5BA0-4C46-BF75-C4312FF992D7}"/>
  <tableColumns count="2">
    <tableColumn id="1" xr3:uid="{00A81934-5C1D-4FBD-B3B2-8176AA698419}" uniqueName="1" name="Column1" queryTableFieldId="1" dataDxfId="7"/>
    <tableColumn id="2" xr3:uid="{064A0A73-6672-4F28-9F3C-3B43BCAFB81E}" uniqueName="2" name="Column2" queryTableFieldId="2" dataDxfId="6">
      <calculatedColumnFormula>MID(BIO_quantile_BIO_Vert_Non_Vert[[#This Row],[Column1]],5,10)</calculatedColumnFormula>
    </tableColumn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5360AA2B-B183-40E8-9F67-29A1AB7CECCE}" name="Non_BIO_quantile_Vert_Non_Vert" displayName="Non_BIO_quantile_Vert_Non_Vert" ref="A1:B11" tableType="queryTable" totalsRowShown="0">
  <autoFilter ref="A1:B11" xr:uid="{5360AA2B-B183-40E8-9F67-29A1AB7CECCE}"/>
  <tableColumns count="2">
    <tableColumn id="1" xr3:uid="{D53113DF-BF98-419C-8610-C10D7D65FC0A}" uniqueName="1" name="Column1" queryTableFieldId="1" dataDxfId="5"/>
    <tableColumn id="2" xr3:uid="{B76AB58A-36F4-4D8C-A36A-58059953A7CA}" uniqueName="2" name="Column2" queryTableFieldId="2" dataDxfId="4">
      <calculatedColumnFormula>MID(Non_BIO_quantile_Vert_Non_Vert[[#This Row],[Column1]],5,10)</calculatedColumnFormula>
    </tableColumn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49F40A17-500E-4462-93A9-CDDCFACC8689}" name="BIO_quantile_All_8__2" displayName="BIO_quantile_All_8__2" ref="A1:B11" tableType="queryTable" totalsRowShown="0">
  <autoFilter ref="A1:B11" xr:uid="{49F40A17-500E-4462-93A9-CDDCFACC8689}"/>
  <tableColumns count="2">
    <tableColumn id="1" xr3:uid="{14200EFE-7F49-4730-9287-4B3EDC164022}" uniqueName="1" name="Column1" queryTableFieldId="1" dataDxfId="3"/>
    <tableColumn id="2" xr3:uid="{F076F057-D44C-4EBE-AE15-1C6308CF26B8}" uniqueName="2" name="Column2" queryTableFieldId="2" dataDxfId="2">
      <calculatedColumnFormula>MID(BIO_quantile_All_8__2[[#This Row],[Column1]],5,10)</calculatedColumnFormula>
    </tableColumn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AD63A1DE-622E-4CB6-9ACA-03018BE87AA2}" name="Non_BIO_quantile_All_8__2" displayName="Non_BIO_quantile_All_8__2" ref="A1:B11" tableType="queryTable" totalsRowShown="0">
  <autoFilter ref="A1:B11" xr:uid="{AD63A1DE-622E-4CB6-9ACA-03018BE87AA2}"/>
  <tableColumns count="2">
    <tableColumn id="1" xr3:uid="{B2500EAD-621F-4FE2-82AB-A49B15AB1D3B}" uniqueName="1" name="Column1" queryTableFieldId="1" dataDxfId="1"/>
    <tableColumn id="2" xr3:uid="{0E6411B9-2D93-4381-B277-6102F8271B1B}" uniqueName="2" name="Column2" queryTableFieldId="2" dataDxfId="0">
      <calculatedColumnFormula>MID(Non_BIO_quantile_All_8__2[[#This Row],[Column1]],5,10)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43DD9-8A65-4C93-B83B-2016865D0A31}">
  <dimension ref="A1:B11"/>
  <sheetViews>
    <sheetView workbookViewId="0">
      <selection activeCell="B4" sqref="B4"/>
    </sheetView>
  </sheetViews>
  <sheetFormatPr baseColWidth="10" defaultRowHeight="14.5" x14ac:dyDescent="0.35"/>
  <cols>
    <col min="1" max="1" width="13.179687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s="1" t="s">
        <v>2</v>
      </c>
      <c r="B2" s="1" t="str">
        <f>MID(BIO_quantile_Vert__2[[#This Row],[Column1]],5,10)</f>
        <v/>
      </c>
    </row>
    <row r="3" spans="1:2" x14ac:dyDescent="0.35">
      <c r="A3" s="1" t="s">
        <v>3</v>
      </c>
      <c r="B3" s="1" t="str">
        <f>MID(BIO_quantile_Vert__2[[#This Row],[Column1]],5,10)</f>
        <v>2009,887</v>
      </c>
    </row>
    <row r="4" spans="1:2" x14ac:dyDescent="0.35">
      <c r="A4" s="1" t="s">
        <v>4</v>
      </c>
      <c r="B4" s="1" t="str">
        <f>MID(BIO_quantile_Vert__2[[#This Row],[Column1]],5,10)</f>
        <v>3711,308</v>
      </c>
    </row>
    <row r="5" spans="1:2" x14ac:dyDescent="0.35">
      <c r="A5" s="1" t="s">
        <v>5</v>
      </c>
      <c r="B5" s="1" t="str">
        <f>MID(BIO_quantile_Vert__2[[#This Row],[Column1]],5,10)</f>
        <v>5940,915</v>
      </c>
    </row>
    <row r="6" spans="1:2" x14ac:dyDescent="0.35">
      <c r="A6" s="1" t="s">
        <v>6</v>
      </c>
      <c r="B6" s="1" t="str">
        <f>MID(BIO_quantile_Vert__2[[#This Row],[Column1]],5,10)</f>
        <v>8790,074</v>
      </c>
    </row>
    <row r="7" spans="1:2" x14ac:dyDescent="0.35">
      <c r="A7" s="1" t="s">
        <v>7</v>
      </c>
      <c r="B7" s="1" t="str">
        <f>MID(BIO_quantile_Vert__2[[#This Row],[Column1]],5,10)</f>
        <v>12027,83</v>
      </c>
    </row>
    <row r="8" spans="1:2" x14ac:dyDescent="0.35">
      <c r="A8" s="1" t="s">
        <v>8</v>
      </c>
      <c r="B8" s="1" t="str">
        <f>MID(BIO_quantile_Vert__2[[#This Row],[Column1]],5,10)</f>
        <v>15988,92</v>
      </c>
    </row>
    <row r="9" spans="1:2" x14ac:dyDescent="0.35">
      <c r="A9" s="1" t="s">
        <v>9</v>
      </c>
      <c r="B9" s="1" t="str">
        <f>MID(BIO_quantile_Vert__2[[#This Row],[Column1]],5,10)</f>
        <v>20666,838</v>
      </c>
    </row>
    <row r="10" spans="1:2" x14ac:dyDescent="0.35">
      <c r="A10" s="1" t="s">
        <v>10</v>
      </c>
      <c r="B10" s="1" t="str">
        <f>MID(BIO_quantile_Vert__2[[#This Row],[Column1]],5,10)</f>
        <v>27031,668</v>
      </c>
    </row>
    <row r="11" spans="1:2" x14ac:dyDescent="0.35">
      <c r="A11" s="1" t="s">
        <v>11</v>
      </c>
      <c r="B11" s="1" t="str">
        <f>MID(BIO_quantile_Vert__2[[#This Row],[Column1]],5,10)</f>
        <v>38773,46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96FA0-D6DF-4295-B3E5-CE495DD7955E}">
  <dimension ref="A1:B11"/>
  <sheetViews>
    <sheetView workbookViewId="0">
      <selection activeCell="B4" sqref="B3:B11"/>
    </sheetView>
  </sheetViews>
  <sheetFormatPr baseColWidth="10" defaultRowHeight="14.5" x14ac:dyDescent="0.35"/>
  <cols>
    <col min="1" max="1" width="20.269531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s="1" t="s">
        <v>2</v>
      </c>
      <c r="B2" s="1" t="str">
        <f>MID(Non_BIO_quantile_Vert__2[[#This Row],[Column1]],5,10)</f>
        <v/>
      </c>
    </row>
    <row r="3" spans="1:2" x14ac:dyDescent="0.35">
      <c r="A3" s="1" t="s">
        <v>12</v>
      </c>
      <c r="B3" s="1" t="str">
        <f>MID(Non_BIO_quantile_Vert__2[[#This Row],[Column1]],5,10)</f>
        <v>900,31</v>
      </c>
    </row>
    <row r="4" spans="1:2" x14ac:dyDescent="0.35">
      <c r="A4" s="1" t="s">
        <v>13</v>
      </c>
      <c r="B4" s="1" t="str">
        <f>MID(Non_BIO_quantile_Vert__2[[#This Row],[Column1]],5,10)</f>
        <v>1929,46</v>
      </c>
    </row>
    <row r="5" spans="1:2" x14ac:dyDescent="0.35">
      <c r="A5" s="1" t="s">
        <v>14</v>
      </c>
      <c r="B5" s="1" t="str">
        <f>MID(Non_BIO_quantile_Vert__2[[#This Row],[Column1]],5,10)</f>
        <v>3203,12</v>
      </c>
    </row>
    <row r="6" spans="1:2" x14ac:dyDescent="0.35">
      <c r="A6" s="1" t="s">
        <v>15</v>
      </c>
      <c r="B6" s="1" t="str">
        <f>MID(Non_BIO_quantile_Vert__2[[#This Row],[Column1]],5,10)</f>
        <v>4537,15</v>
      </c>
    </row>
    <row r="7" spans="1:2" x14ac:dyDescent="0.35">
      <c r="A7" s="1" t="s">
        <v>16</v>
      </c>
      <c r="B7" s="1" t="str">
        <f>MID(Non_BIO_quantile_Vert__2[[#This Row],[Column1]],5,10)</f>
        <v>6004,58</v>
      </c>
    </row>
    <row r="8" spans="1:2" x14ac:dyDescent="0.35">
      <c r="A8" s="1" t="s">
        <v>17</v>
      </c>
      <c r="B8" s="1" t="str">
        <f>MID(Non_BIO_quantile_Vert__2[[#This Row],[Column1]],5,10)</f>
        <v>7694,57000</v>
      </c>
    </row>
    <row r="9" spans="1:2" x14ac:dyDescent="0.35">
      <c r="A9" s="1" t="s">
        <v>18</v>
      </c>
      <c r="B9" s="1" t="str">
        <f>MID(Non_BIO_quantile_Vert__2[[#This Row],[Column1]],5,10)</f>
        <v>9780,41000</v>
      </c>
    </row>
    <row r="10" spans="1:2" x14ac:dyDescent="0.35">
      <c r="A10" s="1" t="s">
        <v>19</v>
      </c>
      <c r="B10" s="1" t="str">
        <f>MID(Non_BIO_quantile_Vert__2[[#This Row],[Column1]],5,10)</f>
        <v>12683,38</v>
      </c>
    </row>
    <row r="11" spans="1:2" x14ac:dyDescent="0.35">
      <c r="A11" s="1" t="s">
        <v>20</v>
      </c>
      <c r="B11" s="1" t="str">
        <f>MID(Non_BIO_quantile_Vert__2[[#This Row],[Column1]],5,10)</f>
        <v>17618,15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B670A-4899-4405-AB25-3BE43A056158}">
  <dimension ref="A1:B11"/>
  <sheetViews>
    <sheetView workbookViewId="0">
      <selection activeCell="B3" sqref="B3:B11"/>
    </sheetView>
  </sheetViews>
  <sheetFormatPr baseColWidth="10" defaultRowHeight="14.5" x14ac:dyDescent="0.35"/>
  <cols>
    <col min="1" max="1" width="13.179687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s="1" t="s">
        <v>2</v>
      </c>
      <c r="B2" s="1" t="str">
        <f>MID(BIO_quantile_Non_Vert__2[[#This Row],[Column1]],5,10)</f>
        <v/>
      </c>
    </row>
    <row r="3" spans="1:2" x14ac:dyDescent="0.35">
      <c r="A3" s="1" t="s">
        <v>21</v>
      </c>
      <c r="B3" s="1" t="str">
        <f>MID(BIO_quantile_Non_Vert__2[[#This Row],[Column1]],5,10)</f>
        <v>0</v>
      </c>
    </row>
    <row r="4" spans="1:2" x14ac:dyDescent="0.35">
      <c r="A4" s="1" t="s">
        <v>22</v>
      </c>
      <c r="B4" s="1" t="str">
        <f>MID(BIO_quantile_Non_Vert__2[[#This Row],[Column1]],5,10)</f>
        <v>1163,448</v>
      </c>
    </row>
    <row r="5" spans="1:2" x14ac:dyDescent="0.35">
      <c r="A5" s="1" t="s">
        <v>23</v>
      </c>
      <c r="B5" s="1" t="str">
        <f>MID(BIO_quantile_Non_Vert__2[[#This Row],[Column1]],5,10)</f>
        <v>2859,248</v>
      </c>
    </row>
    <row r="6" spans="1:2" x14ac:dyDescent="0.35">
      <c r="A6" s="1" t="s">
        <v>24</v>
      </c>
      <c r="B6" s="1" t="str">
        <f>MID(BIO_quantile_Non_Vert__2[[#This Row],[Column1]],5,10)</f>
        <v>5267,532</v>
      </c>
    </row>
    <row r="7" spans="1:2" x14ac:dyDescent="0.35">
      <c r="A7" s="1" t="s">
        <v>25</v>
      </c>
      <c r="B7" s="1" t="str">
        <f>MID(BIO_quantile_Non_Vert__2[[#This Row],[Column1]],5,10)</f>
        <v>7934,885</v>
      </c>
    </row>
    <row r="8" spans="1:2" x14ac:dyDescent="0.35">
      <c r="A8" s="1" t="s">
        <v>26</v>
      </c>
      <c r="B8" s="1" t="str">
        <f>MID(BIO_quantile_Non_Vert__2[[#This Row],[Column1]],5,10)</f>
        <v>10191,864</v>
      </c>
    </row>
    <row r="9" spans="1:2" x14ac:dyDescent="0.35">
      <c r="A9" s="1" t="s">
        <v>27</v>
      </c>
      <c r="B9" s="1" t="str">
        <f>MID(BIO_quantile_Non_Vert__2[[#This Row],[Column1]],5,10)</f>
        <v>12940,991</v>
      </c>
    </row>
    <row r="10" spans="1:2" x14ac:dyDescent="0.35">
      <c r="A10" s="1" t="s">
        <v>28</v>
      </c>
      <c r="B10" s="1" t="str">
        <f>MID(BIO_quantile_Non_Vert__2[[#This Row],[Column1]],5,10)</f>
        <v>16662,3</v>
      </c>
    </row>
    <row r="11" spans="1:2" x14ac:dyDescent="0.35">
      <c r="A11" s="1" t="s">
        <v>29</v>
      </c>
      <c r="B11" s="1" t="str">
        <f>MID(BIO_quantile_Non_Vert__2[[#This Row],[Column1]],5,10)</f>
        <v>22547,866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BB013-F88F-4F3A-B33E-8A5CEAEBECED}">
  <dimension ref="A1:B11"/>
  <sheetViews>
    <sheetView workbookViewId="0">
      <selection activeCell="B4" sqref="B3:B11"/>
    </sheetView>
  </sheetViews>
  <sheetFormatPr baseColWidth="10" defaultRowHeight="14.5" x14ac:dyDescent="0.35"/>
  <cols>
    <col min="1" max="1" width="13.179687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s="1" t="s">
        <v>2</v>
      </c>
      <c r="B2" s="1" t="str">
        <f>MID(Non_BIO_quantile_Non_Vert__2[[#This Row],[Column1]],5,10)</f>
        <v/>
      </c>
    </row>
    <row r="3" spans="1:2" x14ac:dyDescent="0.35">
      <c r="A3" s="1" t="s">
        <v>30</v>
      </c>
      <c r="B3" s="1" t="str">
        <f>MID(Non_BIO_quantile_Non_Vert__2[[#This Row],[Column1]],5,10)</f>
        <v>1905,5</v>
      </c>
    </row>
    <row r="4" spans="1:2" x14ac:dyDescent="0.35">
      <c r="A4" s="1" t="s">
        <v>31</v>
      </c>
      <c r="B4" s="1" t="str">
        <f>MID(Non_BIO_quantile_Non_Vert__2[[#This Row],[Column1]],5,10)</f>
        <v>3896,91</v>
      </c>
    </row>
    <row r="5" spans="1:2" x14ac:dyDescent="0.35">
      <c r="A5" s="1" t="s">
        <v>32</v>
      </c>
      <c r="B5" s="1" t="str">
        <f>MID(Non_BIO_quantile_Non_Vert__2[[#This Row],[Column1]],5,10)</f>
        <v>6319,07</v>
      </c>
    </row>
    <row r="6" spans="1:2" x14ac:dyDescent="0.35">
      <c r="A6" s="1" t="s">
        <v>33</v>
      </c>
      <c r="B6" s="1" t="str">
        <f>MID(Non_BIO_quantile_Non_Vert__2[[#This Row],[Column1]],5,10)</f>
        <v>8624,73</v>
      </c>
    </row>
    <row r="7" spans="1:2" x14ac:dyDescent="0.35">
      <c r="A7" s="1" t="s">
        <v>34</v>
      </c>
      <c r="B7" s="1" t="str">
        <f>MID(Non_BIO_quantile_Non_Vert__2[[#This Row],[Column1]],5,10)</f>
        <v>10622,96</v>
      </c>
    </row>
    <row r="8" spans="1:2" x14ac:dyDescent="0.35">
      <c r="A8" s="1" t="s">
        <v>35</v>
      </c>
      <c r="B8" s="1" t="str">
        <f>MID(Non_BIO_quantile_Non_Vert__2[[#This Row],[Column1]],5,10)</f>
        <v>12965,8</v>
      </c>
    </row>
    <row r="9" spans="1:2" x14ac:dyDescent="0.35">
      <c r="A9" s="1" t="s">
        <v>36</v>
      </c>
      <c r="B9" s="1" t="str">
        <f>MID(Non_BIO_quantile_Non_Vert__2[[#This Row],[Column1]],5,10)</f>
        <v>15896,915</v>
      </c>
    </row>
    <row r="10" spans="1:2" x14ac:dyDescent="0.35">
      <c r="A10" s="1" t="s">
        <v>37</v>
      </c>
      <c r="B10" s="1" t="str">
        <f>MID(Non_BIO_quantile_Non_Vert__2[[#This Row],[Column1]],5,10)</f>
        <v>19740,1</v>
      </c>
    </row>
    <row r="11" spans="1:2" x14ac:dyDescent="0.35">
      <c r="A11" s="1" t="s">
        <v>38</v>
      </c>
      <c r="B11" s="1" t="str">
        <f>MID(Non_BIO_quantile_Non_Vert__2[[#This Row],[Column1]],5,10)</f>
        <v>26113,825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68A91-E5FE-4B3B-B513-83AFE7AC1974}">
  <dimension ref="A1:B11"/>
  <sheetViews>
    <sheetView workbookViewId="0">
      <selection activeCell="B3" sqref="B3:B10"/>
    </sheetView>
  </sheetViews>
  <sheetFormatPr baseColWidth="10" defaultRowHeight="14.5" x14ac:dyDescent="0.35"/>
  <cols>
    <col min="1" max="1" width="13.179687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s="1" t="s">
        <v>2</v>
      </c>
      <c r="B2" s="1" t="str">
        <f>MID(BIO_quantile_BIO_Vert_Non_Vert[[#This Row],[Column1]],5,10)</f>
        <v/>
      </c>
    </row>
    <row r="3" spans="1:2" x14ac:dyDescent="0.35">
      <c r="A3" s="1" t="s">
        <v>39</v>
      </c>
      <c r="B3" s="1" t="str">
        <f>MID(BIO_quantile_BIO_Vert_Non_Vert[[#This Row],[Column1]],5,10)</f>
        <v>2786,652</v>
      </c>
    </row>
    <row r="4" spans="1:2" x14ac:dyDescent="0.35">
      <c r="A4" s="1" t="s">
        <v>40</v>
      </c>
      <c r="B4" s="1" t="str">
        <f>MID(BIO_quantile_BIO_Vert_Non_Vert[[#This Row],[Column1]],5,10)</f>
        <v>5487,358</v>
      </c>
    </row>
    <row r="5" spans="1:2" x14ac:dyDescent="0.35">
      <c r="A5" s="1" t="s">
        <v>41</v>
      </c>
      <c r="B5" s="1" t="str">
        <f>MID(BIO_quantile_BIO_Vert_Non_Vert[[#This Row],[Column1]],5,10)</f>
        <v>9397,731</v>
      </c>
    </row>
    <row r="6" spans="1:2" x14ac:dyDescent="0.35">
      <c r="A6" s="1" t="s">
        <v>42</v>
      </c>
      <c r="B6" s="1" t="str">
        <f>MID(BIO_quantile_BIO_Vert_Non_Vert[[#This Row],[Column1]],5,10)</f>
        <v>14540,708</v>
      </c>
    </row>
    <row r="7" spans="1:2" x14ac:dyDescent="0.35">
      <c r="A7" s="1" t="s">
        <v>43</v>
      </c>
      <c r="B7" s="1" t="str">
        <f>MID(BIO_quantile_BIO_Vert_Non_Vert[[#This Row],[Column1]],5,10)</f>
        <v>20258,94</v>
      </c>
    </row>
    <row r="8" spans="1:2" x14ac:dyDescent="0.35">
      <c r="A8" s="1" t="s">
        <v>44</v>
      </c>
      <c r="B8" s="1" t="str">
        <f>MID(BIO_quantile_BIO_Vert_Non_Vert[[#This Row],[Column1]],5,10)</f>
        <v>26665,384</v>
      </c>
    </row>
    <row r="9" spans="1:2" x14ac:dyDescent="0.35">
      <c r="A9" s="1" t="s">
        <v>45</v>
      </c>
      <c r="B9" s="1" t="str">
        <f>MID(BIO_quantile_BIO_Vert_Non_Vert[[#This Row],[Column1]],5,10)</f>
        <v>33959,55</v>
      </c>
    </row>
    <row r="10" spans="1:2" x14ac:dyDescent="0.35">
      <c r="A10" s="1" t="s">
        <v>46</v>
      </c>
      <c r="B10" s="1" t="str">
        <f>MID(BIO_quantile_BIO_Vert_Non_Vert[[#This Row],[Column1]],5,10)</f>
        <v>43573,218</v>
      </c>
    </row>
    <row r="11" spans="1:2" x14ac:dyDescent="0.35">
      <c r="A11" s="1" t="s">
        <v>47</v>
      </c>
      <c r="B11" s="1" t="str">
        <f>MID(BIO_quantile_BIO_Vert_Non_Vert[[#This Row],[Column1]],5,10)</f>
        <v>60796,488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C9677-CC74-42FA-A2D5-A689972392F7}">
  <dimension ref="A1:B11"/>
  <sheetViews>
    <sheetView workbookViewId="0">
      <selection activeCell="B3" sqref="B3:B11"/>
    </sheetView>
  </sheetViews>
  <sheetFormatPr baseColWidth="10" defaultRowHeight="14.5" x14ac:dyDescent="0.35"/>
  <cols>
    <col min="1" max="1" width="13.179687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s="1" t="s">
        <v>2</v>
      </c>
      <c r="B2" s="1" t="str">
        <f>MID(Non_BIO_quantile_Vert_Non_Vert[[#This Row],[Column1]],5,10)</f>
        <v/>
      </c>
    </row>
    <row r="3" spans="1:2" x14ac:dyDescent="0.35">
      <c r="A3" s="1" t="s">
        <v>48</v>
      </c>
      <c r="B3" s="1" t="str">
        <f>MID(Non_BIO_quantile_Vert_Non_Vert[[#This Row],[Column1]],5,10)</f>
        <v>2865,92</v>
      </c>
    </row>
    <row r="4" spans="1:2" x14ac:dyDescent="0.35">
      <c r="A4" s="1" t="s">
        <v>49</v>
      </c>
      <c r="B4" s="1" t="str">
        <f>MID(Non_BIO_quantile_Vert_Non_Vert[[#This Row],[Column1]],5,10)</f>
        <v>5927,37</v>
      </c>
    </row>
    <row r="5" spans="1:2" x14ac:dyDescent="0.35">
      <c r="A5" s="1" t="s">
        <v>50</v>
      </c>
      <c r="B5" s="1" t="str">
        <f>MID(Non_BIO_quantile_Vert_Non_Vert[[#This Row],[Column1]],5,10)</f>
        <v>9645,485</v>
      </c>
    </row>
    <row r="6" spans="1:2" x14ac:dyDescent="0.35">
      <c r="A6" s="1" t="s">
        <v>51</v>
      </c>
      <c r="B6" s="1" t="str">
        <f>MID(Non_BIO_quantile_Vert_Non_Vert[[#This Row],[Column1]],5,10)</f>
        <v>13267,41</v>
      </c>
    </row>
    <row r="7" spans="1:2" x14ac:dyDescent="0.35">
      <c r="A7" s="1" t="s">
        <v>52</v>
      </c>
      <c r="B7" s="1" t="str">
        <f>MID(Non_BIO_quantile_Vert_Non_Vert[[#This Row],[Column1]],5,10)</f>
        <v>16818,215</v>
      </c>
    </row>
    <row r="8" spans="1:2" x14ac:dyDescent="0.35">
      <c r="A8" s="1" t="s">
        <v>53</v>
      </c>
      <c r="B8" s="1" t="str">
        <f>MID(Non_BIO_quantile_Vert_Non_Vert[[#This Row],[Column1]],5,10)</f>
        <v>20919,47</v>
      </c>
    </row>
    <row r="9" spans="1:2" x14ac:dyDescent="0.35">
      <c r="A9" s="1" t="s">
        <v>54</v>
      </c>
      <c r="B9" s="1" t="str">
        <f>MID(Non_BIO_quantile_Vert_Non_Vert[[#This Row],[Column1]],5,10)</f>
        <v>25904,695</v>
      </c>
    </row>
    <row r="10" spans="1:2" x14ac:dyDescent="0.35">
      <c r="A10" s="1" t="s">
        <v>55</v>
      </c>
      <c r="B10" s="1" t="str">
        <f>MID(Non_BIO_quantile_Vert_Non_Vert[[#This Row],[Column1]],5,10)</f>
        <v>32513,86</v>
      </c>
    </row>
    <row r="11" spans="1:2" x14ac:dyDescent="0.35">
      <c r="A11" s="1" t="s">
        <v>56</v>
      </c>
      <c r="B11" s="1" t="str">
        <f>MID(Non_BIO_quantile_Vert_Non_Vert[[#This Row],[Column1]],5,10)</f>
        <v>43658,965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030DA-AF09-4F21-B9EC-32A836933990}">
  <dimension ref="A1:B11"/>
  <sheetViews>
    <sheetView workbookViewId="0">
      <selection activeCell="B4" sqref="B4:B11"/>
    </sheetView>
  </sheetViews>
  <sheetFormatPr baseColWidth="10" defaultRowHeight="14.5" x14ac:dyDescent="0.35"/>
  <cols>
    <col min="1" max="1" width="13.179687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s="1" t="s">
        <v>2</v>
      </c>
      <c r="B2" s="1" t="str">
        <f>MID(BIO_quantile_All_8__2[[#This Row],[Column1]],5,10)</f>
        <v/>
      </c>
    </row>
    <row r="3" spans="1:2" x14ac:dyDescent="0.35">
      <c r="A3" s="1" t="s">
        <v>57</v>
      </c>
      <c r="B3" s="1" t="str">
        <f>MID(BIO_quantile_All_8__2[[#This Row],[Column1]],5,10)</f>
        <v>3064,104</v>
      </c>
    </row>
    <row r="4" spans="1:2" x14ac:dyDescent="0.35">
      <c r="A4" s="1" t="s">
        <v>58</v>
      </c>
      <c r="B4" s="1" t="str">
        <f>MID(BIO_quantile_All_8__2[[#This Row],[Column1]],5,10)</f>
        <v>6474,146</v>
      </c>
    </row>
    <row r="5" spans="1:2" x14ac:dyDescent="0.35">
      <c r="A5" s="1" t="s">
        <v>59</v>
      </c>
      <c r="B5" s="1" t="str">
        <f>MID(BIO_quantile_All_8__2[[#This Row],[Column1]],5,10)</f>
        <v>11690,291</v>
      </c>
    </row>
    <row r="6" spans="1:2" x14ac:dyDescent="0.35">
      <c r="A6" s="1" t="s">
        <v>60</v>
      </c>
      <c r="B6" s="1" t="str">
        <f>MID(BIO_quantile_All_8__2[[#This Row],[Column1]],5,10)</f>
        <v>18955,468</v>
      </c>
    </row>
    <row r="7" spans="1:2" x14ac:dyDescent="0.35">
      <c r="A7" s="1" t="s">
        <v>61</v>
      </c>
      <c r="B7" s="1" t="str">
        <f>MID(BIO_quantile_All_8__2[[#This Row],[Column1]],5,10)</f>
        <v>26807,99</v>
      </c>
    </row>
    <row r="8" spans="1:2" x14ac:dyDescent="0.35">
      <c r="A8" s="1" t="s">
        <v>62</v>
      </c>
      <c r="B8" s="1" t="str">
        <f>MID(BIO_quantile_All_8__2[[#This Row],[Column1]],5,10)</f>
        <v>35287,888</v>
      </c>
    </row>
    <row r="9" spans="1:2" x14ac:dyDescent="0.35">
      <c r="A9" s="1" t="s">
        <v>63</v>
      </c>
      <c r="B9" s="1" t="str">
        <f>MID(BIO_quantile_All_8__2[[#This Row],[Column1]],5,10)</f>
        <v>44891,4</v>
      </c>
    </row>
    <row r="10" spans="1:2" x14ac:dyDescent="0.35">
      <c r="A10" s="1" t="s">
        <v>64</v>
      </c>
      <c r="B10" s="1" t="str">
        <f>MID(BIO_quantile_All_8__2[[#This Row],[Column1]],5,10)</f>
        <v>57965,668</v>
      </c>
    </row>
    <row r="11" spans="1:2" x14ac:dyDescent="0.35">
      <c r="A11" s="1" t="s">
        <v>65</v>
      </c>
      <c r="B11" s="1" t="str">
        <f>MID(BIO_quantile_All_8__2[[#This Row],[Column1]],5,10)</f>
        <v>81269,297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B5339-5D76-4751-B722-41CC31834A76}">
  <dimension ref="A1:B11"/>
  <sheetViews>
    <sheetView workbookViewId="0">
      <selection activeCell="B4" sqref="B3:B11"/>
    </sheetView>
  </sheetViews>
  <sheetFormatPr baseColWidth="10" defaultRowHeight="14.5" x14ac:dyDescent="0.35"/>
  <cols>
    <col min="1" max="1" width="13.179687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s="1" t="s">
        <v>2</v>
      </c>
      <c r="B2" s="1" t="str">
        <f>MID(Non_BIO_quantile_All_8__2[[#This Row],[Column1]],5,10)</f>
        <v/>
      </c>
    </row>
    <row r="3" spans="1:2" x14ac:dyDescent="0.35">
      <c r="A3" s="1" t="s">
        <v>66</v>
      </c>
      <c r="B3" s="1" t="str">
        <f>MID(Non_BIO_quantile_All_8__2[[#This Row],[Column1]],5,10)</f>
        <v>3395,93</v>
      </c>
    </row>
    <row r="4" spans="1:2" x14ac:dyDescent="0.35">
      <c r="A4" s="1" t="s">
        <v>67</v>
      </c>
      <c r="B4" s="1" t="str">
        <f>MID(Non_BIO_quantile_All_8__2[[#This Row],[Column1]],5,10)</f>
        <v>7592,55</v>
      </c>
    </row>
    <row r="5" spans="1:2" x14ac:dyDescent="0.35">
      <c r="A5" s="1" t="s">
        <v>68</v>
      </c>
      <c r="B5" s="1" t="str">
        <f>MID(Non_BIO_quantile_All_8__2[[#This Row],[Column1]],5,10)</f>
        <v>12779,175</v>
      </c>
    </row>
    <row r="6" spans="1:2" x14ac:dyDescent="0.35">
      <c r="A6" s="1" t="s">
        <v>69</v>
      </c>
      <c r="B6" s="1" t="str">
        <f>MID(Non_BIO_quantile_All_8__2[[#This Row],[Column1]],5,10)</f>
        <v>17807,94</v>
      </c>
    </row>
    <row r="7" spans="1:2" x14ac:dyDescent="0.35">
      <c r="A7" s="1" t="s">
        <v>70</v>
      </c>
      <c r="B7" s="1" t="str">
        <f>MID(Non_BIO_quantile_All_8__2[[#This Row],[Column1]],5,10)</f>
        <v>23117,88</v>
      </c>
    </row>
    <row r="8" spans="1:2" x14ac:dyDescent="0.35">
      <c r="A8" s="1" t="s">
        <v>71</v>
      </c>
      <c r="B8" s="1" t="str">
        <f>MID(Non_BIO_quantile_All_8__2[[#This Row],[Column1]],5,10)</f>
        <v>28973,12</v>
      </c>
    </row>
    <row r="9" spans="1:2" x14ac:dyDescent="0.35">
      <c r="A9" s="1" t="s">
        <v>72</v>
      </c>
      <c r="B9" s="1" t="str">
        <f>MID(Non_BIO_quantile_All_8__2[[#This Row],[Column1]],5,10)</f>
        <v>35655,09</v>
      </c>
    </row>
    <row r="10" spans="1:2" x14ac:dyDescent="0.35">
      <c r="A10" s="1" t="s">
        <v>73</v>
      </c>
      <c r="B10" s="1" t="str">
        <f>MID(Non_BIO_quantile_All_8__2[[#This Row],[Column1]],5,10)</f>
        <v>44768,32</v>
      </c>
    </row>
    <row r="11" spans="1:2" x14ac:dyDescent="0.35">
      <c r="A11" s="1" t="s">
        <v>74</v>
      </c>
      <c r="B11" s="1" t="str">
        <f>MID(Non_BIO_quantile_All_8__2[[#This Row],[Column1]],5,10)</f>
        <v>61180,32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81051-25CF-4D1C-9856-618FD60CF0E0}">
  <dimension ref="A1:I12"/>
  <sheetViews>
    <sheetView tabSelected="1" topLeftCell="A17" workbookViewId="0">
      <selection activeCell="J2" sqref="J2"/>
    </sheetView>
  </sheetViews>
  <sheetFormatPr baseColWidth="10" defaultRowHeight="14.5" x14ac:dyDescent="0.35"/>
  <cols>
    <col min="1" max="1" width="4.26953125" bestFit="1" customWidth="1"/>
    <col min="2" max="3" width="12" bestFit="1" customWidth="1"/>
    <col min="4" max="4" width="12.7265625" customWidth="1"/>
    <col min="5" max="5" width="12.90625" customWidth="1"/>
    <col min="6" max="6" width="11.81640625" customWidth="1"/>
    <col min="7" max="8" width="12.36328125" customWidth="1"/>
    <col min="9" max="9" width="12.54296875" customWidth="1"/>
  </cols>
  <sheetData>
    <row r="1" spans="1:9" x14ac:dyDescent="0.35">
      <c r="B1" s="3" t="s">
        <v>76</v>
      </c>
      <c r="C1" s="3"/>
      <c r="D1" s="3" t="s">
        <v>77</v>
      </c>
      <c r="E1" s="3"/>
      <c r="F1" s="3" t="s">
        <v>78</v>
      </c>
      <c r="G1" s="3"/>
      <c r="H1" s="3" t="s">
        <v>75</v>
      </c>
      <c r="I1" s="3"/>
    </row>
    <row r="2" spans="1:9" ht="58" x14ac:dyDescent="0.35">
      <c r="B2" s="5" t="s">
        <v>79</v>
      </c>
      <c r="C2" s="5" t="s">
        <v>80</v>
      </c>
      <c r="D2" s="5" t="s">
        <v>79</v>
      </c>
      <c r="E2" s="5" t="s">
        <v>80</v>
      </c>
      <c r="F2" s="5" t="s">
        <v>79</v>
      </c>
      <c r="G2" s="5" t="s">
        <v>80</v>
      </c>
      <c r="H2" s="5" t="s">
        <v>79</v>
      </c>
      <c r="I2" s="5" t="s">
        <v>80</v>
      </c>
    </row>
    <row r="3" spans="1:9" x14ac:dyDescent="0.35">
      <c r="A3" s="2">
        <v>0.1</v>
      </c>
      <c r="B3" s="4">
        <f>VALUE('Non_BIO_quantile_Vert (2)'!B3)</f>
        <v>900.31</v>
      </c>
      <c r="C3" s="4">
        <f>VALUE('BIO_quantile_Vert (2)'!B3)</f>
        <v>2009.8869999999999</v>
      </c>
      <c r="D3" s="4">
        <f>VALUE('Non_BIO_quantile_Non_Vert (2)'!B3)</f>
        <v>1905.5</v>
      </c>
      <c r="E3" s="4">
        <f>VALUE('BIO_quantile_Non_Vert (2)'!B3)</f>
        <v>0</v>
      </c>
      <c r="F3" s="4">
        <f>VALUE('Non_BIO_quantile_Vert+Non_Vert'!B3)</f>
        <v>2865.92</v>
      </c>
      <c r="G3" s="4">
        <f>VALUE('BIO_quantile_BIO_Vert+Non_Vert'!B3)</f>
        <v>2786.652</v>
      </c>
      <c r="H3" s="4">
        <f>VALUE('Non_BIO_quantile_All_8 (2)'!B3)</f>
        <v>3395.93</v>
      </c>
      <c r="I3" s="4">
        <f>VALUE('BIO_quantile_All_8 (2)'!B3)</f>
        <v>3064.1039999999998</v>
      </c>
    </row>
    <row r="4" spans="1:9" x14ac:dyDescent="0.35">
      <c r="A4" s="2">
        <f>A3+10%</f>
        <v>0.2</v>
      </c>
      <c r="B4" s="4">
        <f>VALUE('Non_BIO_quantile_Vert (2)'!B4)</f>
        <v>1929.46</v>
      </c>
      <c r="C4" s="4">
        <f>VALUE('BIO_quantile_Vert (2)'!B4)</f>
        <v>3711.308</v>
      </c>
      <c r="D4" s="4">
        <f>VALUE('Non_BIO_quantile_Non_Vert (2)'!B4)</f>
        <v>3896.91</v>
      </c>
      <c r="E4" s="4">
        <f>VALUE('BIO_quantile_Non_Vert (2)'!B4)</f>
        <v>1163.4480000000001</v>
      </c>
      <c r="F4" s="4">
        <f>VALUE('Non_BIO_quantile_Vert+Non_Vert'!B4)</f>
        <v>5927.37</v>
      </c>
      <c r="G4" s="4">
        <f>VALUE('BIO_quantile_BIO_Vert+Non_Vert'!B4)</f>
        <v>5487.3580000000002</v>
      </c>
      <c r="H4" s="4">
        <f>VALUE('Non_BIO_quantile_All_8 (2)'!B4)</f>
        <v>7592.55</v>
      </c>
      <c r="I4" s="4">
        <f>VALUE('BIO_quantile_All_8 (2)'!B4)</f>
        <v>6474.1459999999997</v>
      </c>
    </row>
    <row r="5" spans="1:9" x14ac:dyDescent="0.35">
      <c r="A5" s="2">
        <f t="shared" ref="A5:A11" si="0">A4+10%</f>
        <v>0.30000000000000004</v>
      </c>
      <c r="B5" s="4">
        <f>VALUE('Non_BIO_quantile_Vert (2)'!B5)</f>
        <v>3203.12</v>
      </c>
      <c r="C5" s="4">
        <f>VALUE('BIO_quantile_Vert (2)'!B5)</f>
        <v>5940.915</v>
      </c>
      <c r="D5" s="4">
        <f>VALUE('Non_BIO_quantile_Non_Vert (2)'!B5)</f>
        <v>6319.07</v>
      </c>
      <c r="E5" s="4">
        <f>VALUE('BIO_quantile_Non_Vert (2)'!B5)</f>
        <v>2859.248</v>
      </c>
      <c r="F5" s="4">
        <f>VALUE('Non_BIO_quantile_Vert+Non_Vert'!B5)</f>
        <v>9645.4850000000006</v>
      </c>
      <c r="G5" s="4">
        <f>VALUE('BIO_quantile_BIO_Vert+Non_Vert'!B5)</f>
        <v>9397.7309999999998</v>
      </c>
      <c r="H5" s="4">
        <f>VALUE('Non_BIO_quantile_All_8 (2)'!B5)</f>
        <v>12779.174999999999</v>
      </c>
      <c r="I5" s="4">
        <f>VALUE('BIO_quantile_All_8 (2)'!B5)</f>
        <v>11690.290999999999</v>
      </c>
    </row>
    <row r="6" spans="1:9" x14ac:dyDescent="0.35">
      <c r="A6" s="2">
        <f t="shared" si="0"/>
        <v>0.4</v>
      </c>
      <c r="B6" s="4">
        <f>VALUE('Non_BIO_quantile_Vert (2)'!B6)</f>
        <v>4537.1499999999996</v>
      </c>
      <c r="C6" s="4">
        <f>VALUE('BIO_quantile_Vert (2)'!B6)</f>
        <v>8790.0740000000005</v>
      </c>
      <c r="D6" s="4">
        <f>VALUE('Non_BIO_quantile_Non_Vert (2)'!B6)</f>
        <v>8624.73</v>
      </c>
      <c r="E6" s="4">
        <f>VALUE('BIO_quantile_Non_Vert (2)'!B6)</f>
        <v>5267.5320000000002</v>
      </c>
      <c r="F6" s="4">
        <f>VALUE('Non_BIO_quantile_Vert+Non_Vert'!B6)</f>
        <v>13267.41</v>
      </c>
      <c r="G6" s="4">
        <f>VALUE('BIO_quantile_BIO_Vert+Non_Vert'!B6)</f>
        <v>14540.708000000001</v>
      </c>
      <c r="H6" s="4">
        <f>VALUE('Non_BIO_quantile_All_8 (2)'!B6)</f>
        <v>17807.939999999999</v>
      </c>
      <c r="I6" s="4">
        <f>VALUE('BIO_quantile_All_8 (2)'!B6)</f>
        <v>18955.468000000001</v>
      </c>
    </row>
    <row r="7" spans="1:9" x14ac:dyDescent="0.35">
      <c r="A7" s="2">
        <f t="shared" si="0"/>
        <v>0.5</v>
      </c>
      <c r="B7" s="4">
        <f>VALUE('Non_BIO_quantile_Vert (2)'!B7)</f>
        <v>6004.58</v>
      </c>
      <c r="C7" s="4">
        <f>VALUE('BIO_quantile_Vert (2)'!B7)</f>
        <v>12027.83</v>
      </c>
      <c r="D7" s="4">
        <f>VALUE('Non_BIO_quantile_Non_Vert (2)'!B7)</f>
        <v>10622.96</v>
      </c>
      <c r="E7" s="4">
        <f>VALUE('BIO_quantile_Non_Vert (2)'!B7)</f>
        <v>7934.8850000000002</v>
      </c>
      <c r="F7" s="4">
        <f>VALUE('Non_BIO_quantile_Vert+Non_Vert'!B7)</f>
        <v>16818.215</v>
      </c>
      <c r="G7" s="4">
        <f>VALUE('BIO_quantile_BIO_Vert+Non_Vert'!B7)</f>
        <v>20258.939999999999</v>
      </c>
      <c r="H7" s="4">
        <f>VALUE('Non_BIO_quantile_All_8 (2)'!B7)</f>
        <v>23117.88</v>
      </c>
      <c r="I7" s="4">
        <f>VALUE('BIO_quantile_All_8 (2)'!B7)</f>
        <v>26807.99</v>
      </c>
    </row>
    <row r="8" spans="1:9" x14ac:dyDescent="0.35">
      <c r="A8" s="2">
        <f t="shared" si="0"/>
        <v>0.6</v>
      </c>
      <c r="B8" s="4">
        <f>VALUE('Non_BIO_quantile_Vert (2)'!B8)</f>
        <v>7694.57</v>
      </c>
      <c r="C8" s="4">
        <f>VALUE('BIO_quantile_Vert (2)'!B8)</f>
        <v>15988.92</v>
      </c>
      <c r="D8" s="4">
        <f>VALUE('Non_BIO_quantile_Non_Vert (2)'!B8)</f>
        <v>12965.8</v>
      </c>
      <c r="E8" s="4">
        <f>VALUE('BIO_quantile_Non_Vert (2)'!B8)</f>
        <v>10191.864</v>
      </c>
      <c r="F8" s="4">
        <f>VALUE('Non_BIO_quantile_Vert+Non_Vert'!B8)</f>
        <v>20919.47</v>
      </c>
      <c r="G8" s="4">
        <f>VALUE('BIO_quantile_BIO_Vert+Non_Vert'!B8)</f>
        <v>26665.383999999998</v>
      </c>
      <c r="H8" s="4">
        <f>VALUE('Non_BIO_quantile_All_8 (2)'!B8)</f>
        <v>28973.119999999999</v>
      </c>
      <c r="I8" s="4">
        <f>VALUE('BIO_quantile_All_8 (2)'!B8)</f>
        <v>35287.887999999999</v>
      </c>
    </row>
    <row r="9" spans="1:9" x14ac:dyDescent="0.35">
      <c r="A9" s="2">
        <f t="shared" si="0"/>
        <v>0.7</v>
      </c>
      <c r="B9" s="4">
        <f>VALUE('Non_BIO_quantile_Vert (2)'!B9)</f>
        <v>9780.41</v>
      </c>
      <c r="C9" s="4">
        <f>VALUE('BIO_quantile_Vert (2)'!B9)</f>
        <v>20666.838</v>
      </c>
      <c r="D9" s="4">
        <f>VALUE('Non_BIO_quantile_Non_Vert (2)'!B9)</f>
        <v>15896.915000000001</v>
      </c>
      <c r="E9" s="4">
        <f>VALUE('BIO_quantile_Non_Vert (2)'!B9)</f>
        <v>12940.991</v>
      </c>
      <c r="F9" s="4">
        <f>VALUE('Non_BIO_quantile_Vert+Non_Vert'!B9)</f>
        <v>25904.695</v>
      </c>
      <c r="G9" s="4">
        <f>VALUE('BIO_quantile_BIO_Vert+Non_Vert'!B9)</f>
        <v>33959.550000000003</v>
      </c>
      <c r="H9" s="4">
        <f>VALUE('Non_BIO_quantile_All_8 (2)'!B9)</f>
        <v>35655.089999999997</v>
      </c>
      <c r="I9" s="4">
        <f>VALUE('BIO_quantile_All_8 (2)'!B9)</f>
        <v>44891.4</v>
      </c>
    </row>
    <row r="10" spans="1:9" x14ac:dyDescent="0.35">
      <c r="A10" s="2">
        <f t="shared" si="0"/>
        <v>0.79999999999999993</v>
      </c>
      <c r="B10" s="4">
        <f>VALUE('Non_BIO_quantile_Vert (2)'!B10)</f>
        <v>12683.38</v>
      </c>
      <c r="C10" s="4">
        <f>VALUE('BIO_quantile_Vert (2)'!B10)</f>
        <v>27031.668000000001</v>
      </c>
      <c r="D10" s="4">
        <f>VALUE('Non_BIO_quantile_Non_Vert (2)'!B10)</f>
        <v>19740.099999999999</v>
      </c>
      <c r="E10" s="4">
        <f>VALUE('BIO_quantile_Non_Vert (2)'!B10)</f>
        <v>16662.3</v>
      </c>
      <c r="F10" s="4">
        <f>VALUE('Non_BIO_quantile_Vert+Non_Vert'!B10)</f>
        <v>32513.86</v>
      </c>
      <c r="G10" s="4">
        <f>VALUE('BIO_quantile_BIO_Vert+Non_Vert'!B10)</f>
        <v>43573.218000000001</v>
      </c>
      <c r="H10" s="4">
        <f>VALUE('Non_BIO_quantile_All_8 (2)'!B10)</f>
        <v>44768.32</v>
      </c>
      <c r="I10" s="4">
        <f>VALUE('BIO_quantile_All_8 (2)'!B10)</f>
        <v>57965.667999999998</v>
      </c>
    </row>
    <row r="11" spans="1:9" x14ac:dyDescent="0.35">
      <c r="A11" s="2">
        <f t="shared" si="0"/>
        <v>0.89999999999999991</v>
      </c>
      <c r="B11" s="4">
        <f>VALUE('Non_BIO_quantile_Vert (2)'!B11)</f>
        <v>17618.150000000001</v>
      </c>
      <c r="C11" s="4">
        <f>VALUE('BIO_quantile_Vert (2)'!B11)</f>
        <v>38773.46</v>
      </c>
      <c r="D11" s="4">
        <f>VALUE('Non_BIO_quantile_Non_Vert (2)'!B11)</f>
        <v>26113.825000000001</v>
      </c>
      <c r="E11" s="4">
        <f>VALUE('BIO_quantile_Non_Vert (2)'!B11)</f>
        <v>22547.866000000002</v>
      </c>
      <c r="F11" s="4">
        <f>VALUE('Non_BIO_quantile_Vert+Non_Vert'!B11)</f>
        <v>43658.964999999997</v>
      </c>
      <c r="G11" s="4">
        <f>VALUE('BIO_quantile_BIO_Vert+Non_Vert'!B11)</f>
        <v>60796.487999999998</v>
      </c>
      <c r="H11" s="4">
        <f>VALUE('Non_BIO_quantile_All_8 (2)'!B11)</f>
        <v>61180.32</v>
      </c>
      <c r="I11" s="4">
        <f>VALUE('BIO_quantile_All_8 (2)'!B11)</f>
        <v>81269.297000000006</v>
      </c>
    </row>
    <row r="12" spans="1:9" x14ac:dyDescent="0.35">
      <c r="A12" s="2"/>
    </row>
  </sheetData>
  <mergeCells count="4">
    <mergeCell ref="H1:I1"/>
    <mergeCell ref="B1:C1"/>
    <mergeCell ref="D1:E1"/>
    <mergeCell ref="F1:G1"/>
  </mergeCells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k E A A B Q S w M E F A A C A A g A Y 2 L t U s Q y n W 2 l A A A A 9 Q A A A B I A H A B D b 2 5 m a W c v U G F j a 2 F n Z S 5 4 b W w g o h g A K K A U A A A A A A A A A A A A A A A A A A A A A A A A A A A A h Y + x D o I w G I R f h X S n L d V B y U 8 Z T J w k M Z o Y 1 6 Y U a I R i a L G 8 m 4 O P 5 C u I U d T N 8 b 6 7 S + 7 u 1 x u k Q 1 M H F 9 V Z 3 Z o E R Z i i Q B n Z 5 t q U C e p d E S 5 Q y m E r 5 E m U K h j D x s a D 1 Q m q n D v H h H j v s Z / h t i s J o z Q i x 2 y z l 5 V q R K i N d c J I h T 6 t / H 8 L c T i 8 x n C G l 3 P M G M M U y M Q g 0 + b r s 3 H u 0 / 2 B s O p r 1 3 e K F 1 2 4 3 g G Z J J D 3 B f 4 A U E s D B B Q A A g A I A G N i 7 V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j Y u 1 S I R J y 1 P I B A A B J F A A A E w A c A E Z v c m 1 1 b G F z L 1 N l Y 3 R p b 2 4 x L m 0 g o h g A K K A U A A A A A A A A A A A A A A A A A A A A A A A A A A A A 3 V b R T t s w F H 2 v 1 H + w 3 J d E C x G N N A l t y k N J Q a o 2 b U A 7 X p Y p C u H C r D l 2 s W 8 Q V c U H 8 R 3 7 s S W U Q r s 6 H e o q 4 S Y P S X Q T n 5 x 7 T m w f D R k y K c h w d u 1 + b L f a L f 0 z V X B J D g d f k 5 s i F c g 4 J O e g k I S E A 7 Z b p D y G s l A Z l J V R e s H B P 1 Y y j y Q v c q G d 6 W c m Q D + W D p l I 1 c Q 5 L h H 8 S A o E g d q h 0 Y f 4 m w a l 4 3 G K i m W / 4 r 7 M i r x 6 9 n J H T n q j s 0 H 0 K e 4 P z o / O h v F J L 0 r G k j N k N w X s p d f l O M n h s R z s B / v x C l k f 7 5 C 6 H h E F 5 / N z N 3 g f u P d u u 8 X E Y h e L T X + R I t m p x o 2 E N 2 x + C a c C t r 1 5 I + F t O b 8 L A t S S 3 l C E D n 1 G q m A r p H d z S G q z E P W 0 / 1 + J C u m 2 R N p F O c z c t 7 E + 9 D h P D m z W Y J X t t l Y G 6 1 s 3 M 9 5 4 J q x u i E 7 g m v / / S N / 6 c 9 p v u e 9 / 7 w N n O U N Q I e 0 4 m F 6 4 1 C N P n o R d j x y J T F 4 y c R 1 W A n j k t J A I Q 5 x w C F 9 u / V J G + O F 6 s x Y 7 d D Q Z A 8 n L Y V f s 9 w N 9 d n u k U q G v p H q y v H p L O z N B v O m U z q r d 8 v N Y j U e 4 w / t F w f / G X Z b e n E e s k X 9 d + m i K B e Z Q Y I 0 F 6 7 b / p l h Q n 8 2 s s e F f S a w p V i z 1 + M q M + K Z T o i 4 Q N s U Q 4 x J s m S H r O T b M E E N U t G a V q g 2 F T R G / J q t b Y 8 D a Z L 7 D J v w B U E s B A i 0 A F A A C A A g A Y 2 L t U s Q y n W 2 l A A A A 9 Q A A A B I A A A A A A A A A A A A A A A A A A A A A A E N v b m Z p Z y 9 Q Y W N r Y W d l L n h t b F B L A Q I t A B Q A A g A I A G N i 7 V I P y u m r p A A A A O k A A A A T A A A A A A A A A A A A A A A A A P E A A A B b Q 2 9 u d G V u d F 9 U e X B l c 1 0 u e G 1 s U E s B A i 0 A F A A C A A g A Y 2 L t U i E S c t T y A Q A A S R Q A A B M A A A A A A A A A A A A A A A A A 4 g E A A E Z v c m 1 1 b G F z L 1 N l Y 3 R p b 2 4 x L m 1 Q S w U G A A A A A A M A A w D C A A A A I Q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W c A A A A A A A C j Z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k l P X 3 F 1 Y W 5 0 a W x l X 1 Z l c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1 Q w O T o z M z o x M y 4 y N T M 1 O D c w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J T 1 9 x d W F u d G l s Z V 9 W Z X J 0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Q k l P X 3 F 1 Y W 5 0 a W x l X 1 Z l c n Q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k l P X 3 F 1 Y W 5 0 a W x l X 1 Z l c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u X 0 J J T 1 9 x d W F u d G l s Z V 9 W Z X J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T N U M D k 6 M z Y 6 M T U u M D Y w M D g 2 N V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b 2 5 f Q k l P X 3 F 1 Y W 5 0 a W x l X 1 Z l c n Q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O b 2 5 f Q k l P X 3 F 1 Y W 5 0 a W x l X 1 Z l c n Q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9 u X 0 J J T 1 9 x d W F u d G l s Z V 9 W Z X J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J T 1 9 x d W F u d G l s Z V 9 O b 2 5 f V m V y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E z V D A 5 O j M 2 O j U y L j A 5 M D Q y N D d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k l P X 3 F 1 Y W 5 0 a W x l X 0 5 v b l 9 W Z X J 0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Q k l P X 3 F 1 Y W 5 0 a W x l X 0 5 v b l 9 W Z X J 0 L 0 F 1 d G 9 S Z W 1 v d m V k Q 2 9 s d W 1 u c z E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J J T 1 9 x d W F u d G l s Z V 9 O b 2 5 f V m V y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5 f Q k l P X 3 F 1 Y W 5 0 a W x l X 0 5 v b l 9 W Z X J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T N U M D k 6 M z c 6 M z A u N T k 0 M T A y N V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b 2 5 f Q k l P X 3 F 1 Y W 5 0 a W x l X 0 5 v b l 9 W Z X J 0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m 9 u X 0 J J T 1 9 x d W F u d G l s Z V 9 O b 2 5 f V m V y d C 9 B d X R v U m V t b 3 Z l Z E N v b H V t b n M x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b 2 5 f Q k l P X 3 F 1 Y W 5 0 a W x l X 0 5 v b l 9 W Z X J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1 Y W 5 0 a W x l X 0 J J T 1 9 W Z X J 0 J T J C T m 9 u X 1 Z l c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1 Q w O T o z O D o x N i 4 0 O T M 3 M T A 1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F 1 Y W 5 0 a W x l X 0 J J T 1 9 W Z X J 0 K 0 5 v b l 9 W Z X J 0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c X V h b n R p b G V f Q k l P X 1 Z l c n Q r T m 9 u X 1 Z l c n Q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X V h b n R p b G V f Q k l P X 1 Z l c n Q l M k J O b 2 5 f V m V y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d W F u d G l s Z V 9 O b 2 5 f d m V y d F 9 W Z X J 0 J T J C T m 9 u X 1 Z l c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1 Q w O T o z O D o 1 O S 4 5 O D I 4 N z A 4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F 1 Y W 5 0 a W x l X 0 5 v b l 9 2 Z X J 0 X 1 Z l c n Q r T m 9 u X 1 Z l c n Q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x d W F u d G l s Z V 9 O b 2 5 f d m V y d F 9 W Z X J 0 K 0 5 v b l 9 W Z X J 0 L 0 F 1 d G 9 S Z W 1 v d m V k Q 2 9 s d W 1 u c z E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F 1 Y W 5 0 a W x l X 0 5 v b l 9 2 Z X J 0 X 1 Z l c n Q l M k J O b 2 5 f V m V y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S U 9 f c X V h b n R p b G V f Q W x s X z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1 Q w O T o 0 M D o w M C 4 4 N j E 3 M j g y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J T 1 9 x d W F u d G l s Z V 9 B b G x f O C 9 B d X R v U m V t b 3 Z l Z E N v b H V t b n M x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J J T 1 9 x d W F u d G l s Z V 9 B b G x f O C 9 B d X R v U m V t b 3 Z l Z E N v b H V t b n M x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C S U 9 f c X V h b n R p b G V f Q W x s X z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u X 0 J J T 1 9 x d W F u d G l s Z V 9 B b G x f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E z V D A 5 O j Q w O j I z L j U 5 M D A 5 N D R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9 u X 0 J J T 1 9 x d W F u d G l s Z V 9 B b G x f O C 9 B d X R v U m V t b 3 Z l Z E N v b H V t b n M x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5 v b l 9 C S U 9 f c X V h b n R p b G V f Q W x s X z g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9 u X 0 J J T 1 9 x d W F u d G l s Z V 9 B b G x f O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S U 9 f c X V h b n R p b G V f V m V y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J J T 1 9 x d W F u d G l s Z V 9 W Z X J 0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E z V D E w O j A 1 O j U y L j I 5 M z c 4 N j V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k l P X 3 F 1 Y W 5 0 a W x l X 1 Z l c n Q g K D I p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Q k l P X 3 F 1 Y W 5 0 a W x l X 1 Z l c n Q g K D I p L 0 F 1 d G 9 S Z W 1 v d m V k Q 2 9 s d W 1 u c z E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J J T 1 9 x d W F u d G l s Z V 9 W Z X J 0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J T 1 9 x d W F u d G l s Z V 9 W Z X J 0 J T I w K D I p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5 f Q k l P X 3 F 1 Y W 5 0 a W x l X 1 Z l c n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O b 2 5 f Q k l P X 3 F 1 Y W 5 0 a W x l X 1 Z l c n R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T N U M T A 6 M D k 6 M T A u O D M z N D E 2 O V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b 2 5 f Q k l P X 3 F 1 Y W 5 0 a W x l X 1 Z l c n Q g K D I p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m 9 u X 0 J J T 1 9 x d W F u d G l s Z V 9 W Z X J 0 I C g y K S 9 B d X R v U m V t b 3 Z l Z E N v b H V t b n M x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b 2 5 f Q k l P X 3 F 1 Y W 5 0 a W x l X 1 Z l c n Q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u X 0 J J T 1 9 x d W F u d G l s Z V 9 W Z X J 0 J T I w K D I p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S U 9 f c X V h b n R p b G V f T m 9 u X 1 Z l c n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C S U 9 f c X V h b n R p b G V f T m 9 u X 1 Z l c n R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T N U M T A 6 M T A 6 N T U u O T k 2 O T Q z M l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S U 9 f c X V h b n R p b G V f T m 9 u X 1 Z l c n Q g K D I p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Q k l P X 3 F 1 Y W 5 0 a W x l X 0 5 v b l 9 W Z X J 0 I C g y K S 9 B d X R v U m V t b 3 Z l Z E N v b H V t b n M x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C S U 9 f c X V h b n R p b G V f T m 9 u X 1 Z l c n Q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k l P X 3 F 1 Y W 5 0 a W x l X 0 5 v b l 9 W Z X J 0 J T I w K D I p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5 f Q k l P X 3 F 1 Y W 5 0 a W x l X 0 5 v b l 9 W Z X J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T m 9 u X 0 J J T 1 9 x d W F u d G l s Z V 9 O b 2 5 f V m V y d F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1 Q x M D o x M j o y N y 4 y N D Q x N z M z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v b l 9 C S U 9 f c X V h b n R p b G V f T m 9 u X 1 Z l c n Q g K D I p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m 9 u X 0 J J T 1 9 x d W F u d G l s Z V 9 O b 2 5 f V m V y d C A o M i k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9 u X 0 J J T 1 9 x d W F u d G l s Z V 9 O b 2 5 f V m V y d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5 f Q k l P X 3 F 1 Y W 5 0 a W x l X 0 5 v b l 9 W Z X J 0 J T I w K D I p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S U 9 f c X V h b n R p b G V f Q k l P X 1 Z l c n Q l M k J O b 2 5 f V m V y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J J T 1 9 x d W F u d G l s Z V 9 C S U 9 f V m V y d F 9 O b 2 5 f V m V y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1 Q x M D o x M z o z N y 4 4 O T I 5 O D A 4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J T 1 9 x d W F u d G l s Z V 9 C S U 9 f V m V y d C t O b 2 5 f V m V y d C 9 B d X R v U m V t b 3 Z l Z E N v b H V t b n M x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J J T 1 9 x d W F u d G l s Z V 9 C S U 9 f V m V y d C t O b 2 5 f V m V y d C 9 B d X R v U m V t b 3 Z l Z E N v b H V t b n M x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C S U 9 f c X V h b n R p b G V f Q k l P X 1 Z l c n Q l M k J O b 2 5 f V m V y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S U 9 f c X V h b n R p b G V f Q k l P X 1 Z l c n Q l M k J O b 2 5 f V m V y d C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u X 0 J J T 1 9 x d W F u d G l s Z V 9 W Z X J 0 J T J C T m 9 u X 1 Z l c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O b 2 5 f Q k l P X 3 F 1 Y W 5 0 a W x l X 1 Z l c n R f T m 9 u X 1 Z l c n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T N U M T A 6 M T U 6 M D Q u M j Q 1 N D g 2 N F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b 2 5 f Q k l P X 3 F 1 Y W 5 0 a W x l X 1 Z l c n Q r T m 9 u X 1 Z l c n Q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O b 2 5 f Q k l P X 3 F 1 Y W 5 0 a W x l X 1 Z l c n Q r T m 9 u X 1 Z l c n Q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9 u X 0 J J T 1 9 x d W F u d G l s Z V 9 W Z X J 0 J T J C T m 9 u X 1 Z l c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u X 0 J J T 1 9 x d W F u d G l s Z V 9 W Z X J 0 J T J C T m 9 u X 1 Z l c n Q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J T 1 9 x d W F u d G l s Z V 9 B b G x f O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J J T 1 9 x d W F u d G l s Z V 9 B b G x f O F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1 Q x M D o x N j o x N y 4 2 M D M 1 N z c 3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J T 1 9 x d W F u d G l s Z V 9 B b G x f O C A o M i k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C S U 9 f c X V h b n R p b G V f Q W x s X z g g K D I p L 0 F 1 d G 9 S Z W 1 v d m V k Q 2 9 s d W 1 u c z E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J J T 1 9 x d W F u d G l s Z V 9 B b G x f O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S U 9 f c X V h b n R p b G V f Q W x s X z g l M j A o M i k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l 9 C S U 9 f c X V h b n R p b G V f Q W x s X z g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O b 2 5 f Q k l P X 3 F 1 Y W 5 0 a W x l X 0 F s b F 8 4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E z V D E w O j E 4 O j A y L j A 1 O T A y O T R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9 u X 0 J J T 1 9 x d W F u d G l s Z V 9 B b G x f O C A o M i k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O b 2 5 f Q k l P X 3 F 1 Y W 5 0 a W x l X 0 F s b F 8 4 I C g y K S 9 B d X R v U m V t b 3 Z l Z E N v b H V t b n M x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b 2 5 f Q k l P X 3 F 1 Y W 5 0 a W x l X 0 F s b F 8 4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l 9 C S U 9 f c X V h b n R p b G V f Q W x s X z g l M j A o M i k v V H l w Z S U y M G 1 v Z G l m a S V D M y V B O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v a H g l X c 4 f R o u k M e B g c u 1 s A A A A A A I A A A A A A B B m A A A A A Q A A I A A A A G v / w 2 o P P 1 w J l Z 2 T Y g r c C i 2 C O K D O 2 v J H B 2 o A C H l 3 1 i L t A A A A A A 6 A A A A A A g A A I A A A A K 3 h M P 4 o Y O O u F g S 7 + 2 9 B v T G N v W s I L W f a 3 a K L + t / G N U E X U A A A A O p 1 O l Y 9 a P 7 K e O z N M 7 j 8 + 7 t Q i D 4 4 6 Y I V 8 Y h h r t Y h Q R 2 6 A e c a K L J e d P y Z v I n I o T 4 R W s n Q 9 1 T 4 c I o 4 e x K w D z c I E A i u m v K m O 7 d R w 9 U l W p y u f h B t Q A A A A A + J z b J j t + s Z I D b K T K a q 4 o A d 2 O 4 2 x w e m A E h h l 9 w e u Q a 2 3 w Z u t r B E B W D b I i P 3 o E 5 J c X m f x P n 2 p 8 U v 4 4 a f S l K 6 W M w = < / D a t a M a s h u p > 
</file>

<file path=customXml/itemProps1.xml><?xml version="1.0" encoding="utf-8"?>
<ds:datastoreItem xmlns:ds="http://schemas.openxmlformats.org/officeDocument/2006/customXml" ds:itemID="{54CDA386-975D-4EFF-83E2-66141335BF8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BIO_quantile_Vert (2)</vt:lpstr>
      <vt:lpstr>Non_BIO_quantile_Vert (2)</vt:lpstr>
      <vt:lpstr>BIO_quantile_Non_Vert (2)</vt:lpstr>
      <vt:lpstr>Non_BIO_quantile_Non_Vert (2)</vt:lpstr>
      <vt:lpstr>BIO_quantile_BIO_Vert+Non_Vert</vt:lpstr>
      <vt:lpstr>Non_BIO_quantile_Vert+Non_Vert</vt:lpstr>
      <vt:lpstr>BIO_quantile_All_8 (2)</vt:lpstr>
      <vt:lpstr>Non_BIO_quantile_All_8 (2)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dcterms:created xsi:type="dcterms:W3CDTF">2021-07-13T09:31:31Z</dcterms:created>
  <dcterms:modified xsi:type="dcterms:W3CDTF">2021-07-13T11:23:57Z</dcterms:modified>
</cp:coreProperties>
</file>